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155"/>
  </bookViews>
  <sheets>
    <sheet name="08.01-30.04.2021 " sheetId="13" r:id="rId1"/>
    <sheet name="белорусочка" sheetId="8" state="hidden" r:id="rId2"/>
    <sheet name="1 мест СКП" sheetId="9" state="hidden" r:id="rId3"/>
    <sheet name="2 мест ОЗД" sheetId="10" state="hidden" r:id="rId4"/>
    <sheet name="1 мест ОЗД" sheetId="11" state="hidden" r:id="rId5"/>
    <sheet name="Лист1 (2)" sheetId="4" state="hidden" r:id="rId6"/>
    <sheet name="21.07.17" sheetId="6" state="hidden" r:id="rId7"/>
    <sheet name="Лист2" sheetId="5" state="hidden" r:id="rId8"/>
    <sheet name="Лист3" sheetId="7" state="hidden" r:id="rId9"/>
  </sheets>
  <calcPr calcId="162913"/>
</workbook>
</file>

<file path=xl/calcChain.xml><?xml version="1.0" encoding="utf-8"?>
<calcChain xmlns="http://schemas.openxmlformats.org/spreadsheetml/2006/main">
  <c r="AD19" i="13" l="1"/>
  <c r="AD18" i="13"/>
  <c r="AD17" i="13"/>
  <c r="AD16" i="13"/>
  <c r="AD15" i="13"/>
  <c r="AD14" i="13"/>
  <c r="AD13" i="13"/>
  <c r="AD12" i="13"/>
  <c r="AD11" i="13"/>
  <c r="AD10" i="13"/>
  <c r="AD9" i="13"/>
  <c r="AD8" i="13"/>
  <c r="X9" i="13" l="1"/>
  <c r="X10" i="13"/>
  <c r="X11" i="13"/>
  <c r="X12" i="13"/>
  <c r="X13" i="13"/>
  <c r="X14" i="13"/>
  <c r="X15" i="13"/>
  <c r="X16" i="13"/>
  <c r="X17" i="13"/>
  <c r="X18" i="13"/>
  <c r="X19" i="13"/>
  <c r="X8" i="13"/>
  <c r="W20" i="13" l="1"/>
  <c r="U20" i="13"/>
  <c r="S20" i="13"/>
  <c r="Q20" i="13"/>
  <c r="O20" i="13"/>
  <c r="W19" i="13"/>
  <c r="U19" i="13"/>
  <c r="S19" i="13"/>
  <c r="Q19" i="13"/>
  <c r="O19" i="13"/>
  <c r="W18" i="13"/>
  <c r="U18" i="13"/>
  <c r="S18" i="13"/>
  <c r="Q18" i="13"/>
  <c r="O18" i="13"/>
  <c r="W17" i="13"/>
  <c r="U17" i="13"/>
  <c r="S17" i="13"/>
  <c r="Q17" i="13"/>
  <c r="O17" i="13"/>
  <c r="W16" i="13"/>
  <c r="U16" i="13"/>
  <c r="S16" i="13"/>
  <c r="Q16" i="13"/>
  <c r="O16" i="13"/>
  <c r="W15" i="13"/>
  <c r="U15" i="13"/>
  <c r="S15" i="13"/>
  <c r="Q15" i="13"/>
  <c r="O15" i="13"/>
  <c r="W14" i="13"/>
  <c r="U14" i="13"/>
  <c r="S14" i="13"/>
  <c r="Q14" i="13"/>
  <c r="O14" i="13"/>
  <c r="W13" i="13"/>
  <c r="U13" i="13"/>
  <c r="S13" i="13"/>
  <c r="Q13" i="13"/>
  <c r="O13" i="13"/>
  <c r="W12" i="13"/>
  <c r="U12" i="13"/>
  <c r="S12" i="13"/>
  <c r="Q12" i="13"/>
  <c r="O12" i="13"/>
  <c r="W11" i="13"/>
  <c r="U11" i="13"/>
  <c r="S11" i="13"/>
  <c r="Q11" i="13"/>
  <c r="O11" i="13"/>
  <c r="W10" i="13"/>
  <c r="W9" i="13"/>
  <c r="U9" i="13"/>
  <c r="S9" i="13"/>
  <c r="Q9" i="13"/>
  <c r="O9" i="13"/>
  <c r="W8" i="13"/>
  <c r="U8" i="13"/>
  <c r="S8" i="13"/>
  <c r="Q8" i="13"/>
  <c r="O8" i="13"/>
  <c r="W37" i="10" l="1"/>
  <c r="W38" i="10"/>
  <c r="W35" i="10"/>
  <c r="W36" i="10"/>
  <c r="W31" i="10"/>
  <c r="W32" i="10"/>
  <c r="W29" i="10"/>
  <c r="W30" i="10"/>
  <c r="W25" i="10"/>
  <c r="W26" i="10"/>
  <c r="W27" i="10"/>
  <c r="W28" i="10"/>
  <c r="W21" i="10"/>
  <c r="W22" i="10"/>
  <c r="W23" i="10"/>
  <c r="W24" i="10"/>
  <c r="W18" i="10"/>
  <c r="W19" i="10"/>
  <c r="W20" i="10"/>
  <c r="W16" i="10"/>
  <c r="W17" i="10"/>
  <c r="W12" i="10"/>
  <c r="W13" i="10"/>
  <c r="W10" i="10"/>
  <c r="W11" i="10"/>
  <c r="W8" i="10"/>
  <c r="AD29" i="10"/>
  <c r="AD30" i="10"/>
  <c r="AD31" i="10"/>
  <c r="AD32" i="10"/>
  <c r="AD33" i="10"/>
  <c r="AD34" i="10"/>
  <c r="AD35" i="10"/>
  <c r="AD36" i="10"/>
  <c r="AD37" i="10"/>
  <c r="AD38" i="10"/>
  <c r="AD27" i="10"/>
  <c r="AD28" i="10"/>
  <c r="AD24" i="10"/>
  <c r="AD25" i="10"/>
  <c r="AD26" i="10"/>
  <c r="AD21" i="10"/>
  <c r="AD22" i="10"/>
  <c r="AD23" i="10"/>
  <c r="AD18" i="10"/>
  <c r="AD19" i="10"/>
  <c r="AD20" i="10"/>
  <c r="AD16" i="10"/>
  <c r="AD17" i="10"/>
  <c r="AD12" i="10"/>
  <c r="AD13" i="10"/>
  <c r="AD14" i="10"/>
  <c r="AD15" i="10"/>
  <c r="AD9" i="10"/>
  <c r="AD10" i="10"/>
  <c r="AD11" i="10"/>
  <c r="AD8" i="10"/>
  <c r="U29" i="11" l="1"/>
  <c r="U28" i="11"/>
  <c r="U33" i="10"/>
  <c r="U32" i="10"/>
  <c r="AD32" i="9"/>
  <c r="AA32" i="9"/>
  <c r="Y32" i="9"/>
  <c r="AD31" i="9"/>
  <c r="AA31" i="9"/>
  <c r="Y31" i="9"/>
  <c r="AD14" i="11"/>
  <c r="AA14" i="11"/>
  <c r="Y14" i="11"/>
  <c r="U14" i="11"/>
  <c r="W14" i="11"/>
  <c r="U16" i="10"/>
  <c r="AD29" i="11"/>
  <c r="AA29" i="11"/>
  <c r="Y29" i="11"/>
  <c r="AD28" i="11"/>
  <c r="AA28" i="11"/>
  <c r="Y28" i="11"/>
  <c r="W28" i="11"/>
  <c r="AA33" i="10"/>
  <c r="Y33" i="10"/>
  <c r="AA32" i="10"/>
  <c r="Y32" i="10"/>
  <c r="AA26" i="10" l="1"/>
  <c r="Y26" i="10"/>
  <c r="AA16" i="10"/>
  <c r="Y16" i="10"/>
  <c r="Y8" i="9"/>
  <c r="W11" i="9"/>
  <c r="U15" i="10" l="1"/>
  <c r="U14" i="10"/>
  <c r="AD13" i="9"/>
  <c r="U34" i="11"/>
  <c r="AD33" i="11"/>
  <c r="AA33" i="11"/>
  <c r="Y33" i="11"/>
  <c r="W33" i="11"/>
  <c r="U33" i="11"/>
  <c r="AD32" i="11"/>
  <c r="AA32" i="11"/>
  <c r="Y32" i="11"/>
  <c r="W32" i="11"/>
  <c r="U32" i="11"/>
  <c r="AD31" i="11"/>
  <c r="AA31" i="11"/>
  <c r="Y31" i="11"/>
  <c r="W31" i="11"/>
  <c r="U31" i="11"/>
  <c r="AD30" i="11"/>
  <c r="AA30" i="11"/>
  <c r="Y30" i="11"/>
  <c r="U30" i="11"/>
  <c r="AD27" i="11"/>
  <c r="AA27" i="11"/>
  <c r="Y27" i="11"/>
  <c r="W27" i="11"/>
  <c r="U27" i="11"/>
  <c r="U26" i="11"/>
  <c r="AD25" i="11"/>
  <c r="AA25" i="11"/>
  <c r="Y25" i="11"/>
  <c r="W25" i="11"/>
  <c r="U25" i="11"/>
  <c r="AD24" i="11"/>
  <c r="AA24" i="11"/>
  <c r="Y24" i="11"/>
  <c r="W24" i="11"/>
  <c r="U24" i="11"/>
  <c r="AD23" i="11"/>
  <c r="AA23" i="11"/>
  <c r="Y23" i="11"/>
  <c r="W23" i="11"/>
  <c r="U23" i="11"/>
  <c r="U22" i="11"/>
  <c r="AD21" i="11"/>
  <c r="AA21" i="11"/>
  <c r="Y21" i="11"/>
  <c r="W21" i="11"/>
  <c r="U21" i="11"/>
  <c r="AD20" i="11"/>
  <c r="AA20" i="11"/>
  <c r="Y20" i="11"/>
  <c r="W20" i="11"/>
  <c r="U20" i="11"/>
  <c r="U19" i="11"/>
  <c r="AD18" i="11"/>
  <c r="AA18" i="11"/>
  <c r="Y18" i="11"/>
  <c r="W18" i="11"/>
  <c r="U18" i="11"/>
  <c r="AD17" i="11"/>
  <c r="AA17" i="11"/>
  <c r="Y17" i="11"/>
  <c r="W17" i="11"/>
  <c r="U17" i="11"/>
  <c r="AD16" i="11"/>
  <c r="AA16" i="11"/>
  <c r="Y16" i="11"/>
  <c r="W16" i="11"/>
  <c r="U16" i="11"/>
  <c r="AD15" i="11"/>
  <c r="AA15" i="11"/>
  <c r="Y15" i="11"/>
  <c r="W15" i="11"/>
  <c r="U15" i="11"/>
  <c r="AD13" i="11"/>
  <c r="U13" i="11"/>
  <c r="AD12" i="11"/>
  <c r="AA12" i="11"/>
  <c r="Y12" i="11"/>
  <c r="W12" i="11"/>
  <c r="U12" i="11"/>
  <c r="AD11" i="11"/>
  <c r="AA11" i="11"/>
  <c r="Y11" i="11"/>
  <c r="W11" i="11"/>
  <c r="U11" i="11"/>
  <c r="AD10" i="11"/>
  <c r="AA10" i="11"/>
  <c r="Y10" i="11"/>
  <c r="W10" i="11"/>
  <c r="U10" i="11"/>
  <c r="AD9" i="11"/>
  <c r="AA9" i="11"/>
  <c r="Y9" i="11"/>
  <c r="W9" i="11"/>
  <c r="U9" i="11"/>
  <c r="AD8" i="11"/>
  <c r="AA8" i="11"/>
  <c r="Y8" i="11"/>
  <c r="W8" i="11"/>
  <c r="U8" i="11"/>
  <c r="AA38" i="10"/>
  <c r="Y38" i="10"/>
  <c r="U38" i="10"/>
  <c r="AA37" i="10"/>
  <c r="Y37" i="10"/>
  <c r="U37" i="10"/>
  <c r="AA36" i="10"/>
  <c r="Y36" i="10"/>
  <c r="U36" i="10"/>
  <c r="AA35" i="10"/>
  <c r="Y35" i="10"/>
  <c r="U35" i="10"/>
  <c r="AA34" i="10"/>
  <c r="Y34" i="10"/>
  <c r="U34" i="10"/>
  <c r="AA31" i="10"/>
  <c r="Y31" i="10"/>
  <c r="U31" i="10"/>
  <c r="AA30" i="10"/>
  <c r="Y30" i="10"/>
  <c r="U30" i="10"/>
  <c r="AA29" i="10"/>
  <c r="Y29" i="10"/>
  <c r="U29" i="10"/>
  <c r="AA28" i="10"/>
  <c r="Y28" i="10"/>
  <c r="U28" i="10"/>
  <c r="AA27" i="10"/>
  <c r="Y27" i="10"/>
  <c r="U27" i="10"/>
  <c r="AA25" i="10"/>
  <c r="Y25" i="10"/>
  <c r="U25" i="10"/>
  <c r="AA24" i="10"/>
  <c r="Y24" i="10"/>
  <c r="U24" i="10"/>
  <c r="AA23" i="10"/>
  <c r="Y23" i="10"/>
  <c r="U23" i="10"/>
  <c r="U22" i="10"/>
  <c r="AA21" i="10"/>
  <c r="Y21" i="10"/>
  <c r="U21" i="10"/>
  <c r="AA20" i="10"/>
  <c r="Y20" i="10"/>
  <c r="U20" i="10"/>
  <c r="AA19" i="10"/>
  <c r="Y19" i="10"/>
  <c r="U19" i="10"/>
  <c r="AA18" i="10"/>
  <c r="Y18" i="10"/>
  <c r="U18" i="10"/>
  <c r="AA17" i="10"/>
  <c r="Y17" i="10"/>
  <c r="U17" i="10"/>
  <c r="AA13" i="10"/>
  <c r="Y13" i="10"/>
  <c r="U13" i="10"/>
  <c r="AA12" i="10"/>
  <c r="Y12" i="10"/>
  <c r="U12" i="10"/>
  <c r="AA11" i="10"/>
  <c r="Y11" i="10"/>
  <c r="U11" i="10"/>
  <c r="AA10" i="10"/>
  <c r="Y10" i="10"/>
  <c r="U10" i="10"/>
  <c r="AA9" i="10"/>
  <c r="Y9" i="10"/>
  <c r="U9" i="10"/>
  <c r="AA8" i="10"/>
  <c r="Y8" i="10"/>
  <c r="U8" i="10"/>
  <c r="AD10" i="9" l="1"/>
  <c r="AD11" i="9"/>
  <c r="AD12" i="9"/>
  <c r="AD14" i="9"/>
  <c r="AD15" i="9"/>
  <c r="AD16" i="9"/>
  <c r="AD17" i="9"/>
  <c r="AD18" i="9"/>
  <c r="AD20" i="9"/>
  <c r="AD21" i="9"/>
  <c r="AD22" i="9"/>
  <c r="AD23" i="9"/>
  <c r="AD25" i="9"/>
  <c r="AD26" i="9"/>
  <c r="AD27" i="9"/>
  <c r="AD29" i="9"/>
  <c r="AD30" i="9"/>
  <c r="AD33" i="9"/>
  <c r="AD34" i="9"/>
  <c r="AD35" i="9"/>
  <c r="AD8" i="9"/>
  <c r="AA10" i="9"/>
  <c r="AA11" i="9"/>
  <c r="AA12" i="9"/>
  <c r="AA14" i="9"/>
  <c r="AA15" i="9"/>
  <c r="AA16" i="9"/>
  <c r="AA17" i="9"/>
  <c r="AA18" i="9"/>
  <c r="AA20" i="9"/>
  <c r="AA21" i="9"/>
  <c r="AA22" i="9"/>
  <c r="AA23" i="9"/>
  <c r="AA25" i="9"/>
  <c r="AA26" i="9"/>
  <c r="AA27" i="9"/>
  <c r="AA29" i="9"/>
  <c r="AA30" i="9"/>
  <c r="AA33" i="9"/>
  <c r="AA34" i="9"/>
  <c r="AA35" i="9"/>
  <c r="AA8" i="9"/>
  <c r="Y10" i="9"/>
  <c r="Y11" i="9"/>
  <c r="Y12" i="9"/>
  <c r="Y14" i="9"/>
  <c r="Y15" i="9"/>
  <c r="Y16" i="9"/>
  <c r="Y17" i="9"/>
  <c r="Y18" i="9"/>
  <c r="Y20" i="9"/>
  <c r="Y21" i="9"/>
  <c r="Y22" i="9"/>
  <c r="Y23" i="9"/>
  <c r="Y25" i="9"/>
  <c r="Y26" i="9"/>
  <c r="Y27" i="9"/>
  <c r="Y29" i="9"/>
  <c r="Y30" i="9"/>
  <c r="Y33" i="9"/>
  <c r="Y34" i="9"/>
  <c r="Y35" i="9"/>
  <c r="W25" i="9"/>
  <c r="W26" i="9"/>
  <c r="W27" i="9"/>
  <c r="W29" i="9"/>
  <c r="W30" i="9"/>
  <c r="W33" i="9"/>
  <c r="W34" i="9"/>
  <c r="W35" i="9"/>
  <c r="W10" i="9"/>
  <c r="W12" i="9"/>
  <c r="W14" i="9"/>
  <c r="W15" i="9"/>
  <c r="W16" i="9"/>
  <c r="W17" i="9"/>
  <c r="W18" i="9"/>
  <c r="W20" i="9"/>
  <c r="W21" i="9"/>
  <c r="W22" i="9"/>
  <c r="W23" i="9"/>
  <c r="W8" i="9"/>
  <c r="U9" i="9" l="1"/>
  <c r="U10" i="9"/>
  <c r="U11" i="9"/>
  <c r="U12" i="9"/>
  <c r="U14" i="9"/>
  <c r="U15" i="9"/>
  <c r="U16" i="9"/>
  <c r="U17" i="9"/>
  <c r="U18" i="9"/>
  <c r="U20" i="9"/>
  <c r="U21" i="9"/>
  <c r="U22" i="9"/>
  <c r="U23" i="9"/>
  <c r="U25" i="9"/>
  <c r="U26" i="9"/>
  <c r="U27" i="9"/>
  <c r="U29" i="9"/>
  <c r="U30" i="9"/>
  <c r="U33" i="9"/>
  <c r="U34" i="9"/>
  <c r="U35" i="9"/>
  <c r="U8" i="9"/>
  <c r="S9" i="9"/>
  <c r="S12" i="9"/>
  <c r="S14" i="9"/>
  <c r="S15" i="9"/>
  <c r="S16" i="9"/>
  <c r="S17" i="9"/>
  <c r="S18" i="9"/>
  <c r="S20" i="9"/>
  <c r="S21" i="9"/>
  <c r="S22" i="9"/>
  <c r="S23" i="9"/>
  <c r="S25" i="9"/>
  <c r="S26" i="9"/>
  <c r="S27" i="9"/>
  <c r="S29" i="9"/>
  <c r="S30" i="9"/>
  <c r="S33" i="9"/>
  <c r="S34" i="9"/>
  <c r="S35" i="9"/>
  <c r="S8" i="9"/>
  <c r="Q9" i="9"/>
  <c r="Q12" i="9"/>
  <c r="Q14" i="9"/>
  <c r="Q15" i="9"/>
  <c r="Q16" i="9"/>
  <c r="Q17" i="9"/>
  <c r="Q18" i="9"/>
  <c r="Q20" i="9"/>
  <c r="Q21" i="9"/>
  <c r="Q22" i="9"/>
  <c r="Q23" i="9"/>
  <c r="Q25" i="9"/>
  <c r="Q26" i="9"/>
  <c r="Q27" i="9"/>
  <c r="Q29" i="9"/>
  <c r="Q30" i="9"/>
  <c r="Q33" i="9"/>
  <c r="Q34" i="9"/>
  <c r="Q35" i="9"/>
  <c r="Q8" i="9"/>
  <c r="O9" i="9"/>
  <c r="O12" i="9"/>
  <c r="O14" i="9"/>
  <c r="O15" i="9"/>
  <c r="O16" i="9"/>
  <c r="O17" i="9"/>
  <c r="O18" i="9"/>
  <c r="O20" i="9"/>
  <c r="O21" i="9"/>
  <c r="O22" i="9"/>
  <c r="O23" i="9"/>
  <c r="O25" i="9"/>
  <c r="O26" i="9"/>
  <c r="O27" i="9"/>
  <c r="O29" i="9"/>
  <c r="O30" i="9"/>
  <c r="O33" i="9"/>
  <c r="O34" i="9"/>
  <c r="O35" i="9"/>
  <c r="O8" i="9"/>
  <c r="J26" i="6" l="1"/>
  <c r="I26" i="6"/>
  <c r="H26" i="6"/>
  <c r="J25" i="6"/>
  <c r="I25" i="6"/>
  <c r="H25" i="6"/>
  <c r="J24" i="6"/>
  <c r="I24" i="6"/>
  <c r="H24" i="6"/>
  <c r="J23" i="6"/>
  <c r="I23" i="6"/>
  <c r="H23" i="6"/>
  <c r="J22" i="6"/>
  <c r="I22" i="6"/>
  <c r="H22" i="6"/>
  <c r="J21" i="6"/>
  <c r="I21" i="6"/>
  <c r="H21" i="6"/>
  <c r="J20" i="6"/>
  <c r="I20" i="6"/>
  <c r="H20" i="6"/>
  <c r="J19" i="6"/>
  <c r="I19" i="6"/>
  <c r="H19" i="6"/>
  <c r="J18" i="6"/>
  <c r="I18" i="6"/>
  <c r="H18" i="6"/>
  <c r="J17" i="6"/>
  <c r="I17" i="6"/>
  <c r="H17" i="6"/>
  <c r="J16" i="6"/>
  <c r="I16" i="6"/>
  <c r="H16" i="6"/>
  <c r="J15" i="6"/>
  <c r="I15" i="6"/>
  <c r="H15" i="6"/>
  <c r="J14" i="6"/>
  <c r="I14" i="6"/>
  <c r="H14" i="6"/>
  <c r="J13" i="6"/>
  <c r="I13" i="6"/>
  <c r="H13" i="6"/>
  <c r="J12" i="6"/>
  <c r="I12" i="6"/>
  <c r="H12" i="6"/>
  <c r="J11" i="6"/>
  <c r="I11" i="6"/>
  <c r="H11" i="6"/>
  <c r="J10" i="6"/>
  <c r="I10" i="6"/>
  <c r="H10" i="6"/>
  <c r="J9" i="6"/>
  <c r="I9" i="6"/>
  <c r="H9" i="6"/>
  <c r="J8" i="6"/>
  <c r="I8" i="6"/>
  <c r="H8" i="6"/>
</calcChain>
</file>

<file path=xl/sharedStrings.xml><?xml version="1.0" encoding="utf-8"?>
<sst xmlns="http://schemas.openxmlformats.org/spreadsheetml/2006/main" count="477" uniqueCount="122">
  <si>
    <t>Наименование санатория</t>
  </si>
  <si>
    <t>1 местный</t>
  </si>
  <si>
    <t>2местный</t>
  </si>
  <si>
    <t>росс.руб</t>
  </si>
  <si>
    <t>бел.руб</t>
  </si>
  <si>
    <t xml:space="preserve">11. Нарочанка  </t>
  </si>
  <si>
    <t>12. Неман</t>
  </si>
  <si>
    <t>13. Свислочь</t>
  </si>
  <si>
    <t>10. Криница                  корп.1-3 столовая</t>
  </si>
  <si>
    <t>бел.руб.</t>
  </si>
  <si>
    <t>1местный</t>
  </si>
  <si>
    <t>9.Белорусочка</t>
  </si>
  <si>
    <t>5.  Нарочанский берег</t>
  </si>
  <si>
    <t>4. Нарочь</t>
  </si>
  <si>
    <t>3.  Летцы</t>
  </si>
  <si>
    <t xml:space="preserve">2. Буг </t>
  </si>
  <si>
    <t>1.  Приднепровский</t>
  </si>
  <si>
    <t>1. Приднепровский</t>
  </si>
  <si>
    <t xml:space="preserve">2.  Буг </t>
  </si>
  <si>
    <t>3. Летцы</t>
  </si>
  <si>
    <t>5. Нарочанский берег</t>
  </si>
  <si>
    <t>6. Им.Ленина</t>
  </si>
  <si>
    <t>8. Лесные озера</t>
  </si>
  <si>
    <t>7.Ченки</t>
  </si>
  <si>
    <t>9. Белорусочка</t>
  </si>
  <si>
    <t>июль-август 2015</t>
  </si>
  <si>
    <t>июнь 2016</t>
  </si>
  <si>
    <t>июнь 2017/              июнь 2016</t>
  </si>
  <si>
    <t>июль-август 2017 до 19.06.17</t>
  </si>
  <si>
    <t>июль-август 2017 после 19.06.17</t>
  </si>
  <si>
    <t>Анализ цен на летний период июнь-август до и после принятия Положения о скидках</t>
  </si>
  <si>
    <t>на 21.07.2017</t>
  </si>
  <si>
    <t>изменение в процентном соотношении по 2-хместному номеру "стандарт" и 1-местному номеру стандарт</t>
  </si>
  <si>
    <t>Заместитель генерального директора</t>
  </si>
  <si>
    <t>О.В.Романенко</t>
  </si>
  <si>
    <t>Анализ цен 2016-2018</t>
  </si>
  <si>
    <t>4 квартал 2016</t>
  </si>
  <si>
    <t>01.06.17-25.08.17</t>
  </si>
  <si>
    <t>26.08.17-24.12.17</t>
  </si>
  <si>
    <t>08.01.17-31.05.17</t>
  </si>
  <si>
    <t>08.01.18-30.04.18</t>
  </si>
  <si>
    <t>01.05.18-15.06.18</t>
  </si>
  <si>
    <t>16.06.18-20.08.18</t>
  </si>
  <si>
    <t>21.08.18-24.12.18</t>
  </si>
  <si>
    <t>2 местный номер</t>
  </si>
  <si>
    <t>60 шв</t>
  </si>
  <si>
    <t xml:space="preserve">56 к.1-3 </t>
  </si>
  <si>
    <t>48,8 блок</t>
  </si>
  <si>
    <t>01.09.16-24.12.16</t>
  </si>
  <si>
    <t>18.08.16-24.12.16</t>
  </si>
  <si>
    <t>47,00</t>
  </si>
  <si>
    <t>53,60</t>
  </si>
  <si>
    <t>26.08.16-24.12.16</t>
  </si>
  <si>
    <t>44,80</t>
  </si>
  <si>
    <t>51,00</t>
  </si>
  <si>
    <t>01.07.16-25.08.17</t>
  </si>
  <si>
    <t>52,92</t>
  </si>
  <si>
    <t>58,80</t>
  </si>
  <si>
    <t>25.12.16-07.01.17</t>
  </si>
  <si>
    <t>01.06.16-30.06.16</t>
  </si>
  <si>
    <t>01.04.16-31.05.16</t>
  </si>
  <si>
    <t>08.01.16-31.03.16</t>
  </si>
  <si>
    <t>2016 год</t>
  </si>
  <si>
    <t>2017 год</t>
  </si>
  <si>
    <t>2018 год</t>
  </si>
  <si>
    <t>1 местный номер</t>
  </si>
  <si>
    <r>
      <rPr>
        <b/>
        <sz val="36"/>
        <color rgb="FFFF0000"/>
        <rFont val="Times New Roman"/>
        <family val="1"/>
        <charset val="204"/>
      </rPr>
      <t xml:space="preserve">49,00    </t>
    </r>
    <r>
      <rPr>
        <b/>
        <sz val="36"/>
        <rFont val="Times New Roman"/>
        <family val="1"/>
        <charset val="204"/>
      </rPr>
      <t>(46,00)</t>
    </r>
  </si>
  <si>
    <r>
      <rPr>
        <b/>
        <sz val="36"/>
        <color rgb="FFFF0000"/>
        <rFont val="Times New Roman"/>
        <family val="1"/>
        <charset val="204"/>
      </rPr>
      <t xml:space="preserve">50,00    </t>
    </r>
    <r>
      <rPr>
        <b/>
        <sz val="36"/>
        <rFont val="Times New Roman"/>
        <family val="1"/>
        <charset val="204"/>
      </rPr>
      <t>(48,00)</t>
    </r>
  </si>
  <si>
    <r>
      <rPr>
        <b/>
        <sz val="36"/>
        <color rgb="FFFF0000"/>
        <rFont val="Times New Roman"/>
        <family val="1"/>
        <charset val="204"/>
      </rPr>
      <t xml:space="preserve">57,30           </t>
    </r>
    <r>
      <rPr>
        <b/>
        <sz val="36"/>
        <rFont val="Times New Roman"/>
        <family val="1"/>
        <charset val="204"/>
      </rPr>
      <t>(54,00)</t>
    </r>
  </si>
  <si>
    <r>
      <rPr>
        <b/>
        <sz val="36"/>
        <color rgb="FFFF0000"/>
        <rFont val="Times New Roman"/>
        <family val="1"/>
        <charset val="204"/>
      </rPr>
      <t xml:space="preserve">50,00             </t>
    </r>
    <r>
      <rPr>
        <b/>
        <sz val="36"/>
        <rFont val="Times New Roman"/>
        <family val="1"/>
        <charset val="204"/>
      </rPr>
      <t>(48,00)</t>
    </r>
  </si>
  <si>
    <r>
      <rPr>
        <b/>
        <sz val="36"/>
        <color rgb="FFFF0000"/>
        <rFont val="Times New Roman"/>
        <family val="1"/>
        <charset val="204"/>
      </rPr>
      <t xml:space="preserve">52,00         </t>
    </r>
    <r>
      <rPr>
        <b/>
        <sz val="36"/>
        <rFont val="Times New Roman"/>
        <family val="1"/>
        <charset val="204"/>
      </rPr>
      <t>(49,00)</t>
    </r>
  </si>
  <si>
    <r>
      <rPr>
        <b/>
        <sz val="36"/>
        <color rgb="FFFF0000"/>
        <rFont val="Times New Roman"/>
        <family val="1"/>
        <charset val="204"/>
      </rPr>
      <t xml:space="preserve">54,00          </t>
    </r>
    <r>
      <rPr>
        <b/>
        <sz val="36"/>
        <rFont val="Times New Roman"/>
        <family val="1"/>
        <charset val="204"/>
      </rPr>
      <t>(51,00)</t>
    </r>
  </si>
  <si>
    <r>
      <rPr>
        <b/>
        <sz val="36"/>
        <color rgb="FFFF0000"/>
        <rFont val="Times New Roman"/>
        <family val="1"/>
        <charset val="204"/>
      </rPr>
      <t xml:space="preserve">61,90            </t>
    </r>
    <r>
      <rPr>
        <b/>
        <sz val="36"/>
        <rFont val="Times New Roman"/>
        <family val="1"/>
        <charset val="204"/>
      </rPr>
      <t>(57,00)</t>
    </r>
  </si>
  <si>
    <r>
      <rPr>
        <b/>
        <sz val="36"/>
        <color rgb="FFFF0000"/>
        <rFont val="Times New Roman"/>
        <family val="1"/>
        <charset val="204"/>
      </rPr>
      <t xml:space="preserve">52,00             </t>
    </r>
    <r>
      <rPr>
        <b/>
        <sz val="36"/>
        <rFont val="Times New Roman"/>
        <family val="1"/>
        <charset val="204"/>
      </rPr>
      <t>(51,00)</t>
    </r>
  </si>
  <si>
    <t>блок</t>
  </si>
  <si>
    <t>76,16 ш</t>
  </si>
  <si>
    <t>50,30 блок</t>
  </si>
  <si>
    <t>77,00 ш</t>
  </si>
  <si>
    <t>7.  Им.Ленина</t>
  </si>
  <si>
    <t>8.  Ченки</t>
  </si>
  <si>
    <t>9. Лесные озера</t>
  </si>
  <si>
    <t>10.Белорусочка</t>
  </si>
  <si>
    <t>08.01.19-30.04.19</t>
  </si>
  <si>
    <t>01.05.19-15.06.19</t>
  </si>
  <si>
    <t>16.06.19-20.08.19</t>
  </si>
  <si>
    <t>21.08.19-24.12.19</t>
  </si>
  <si>
    <t xml:space="preserve">10.Белорусочка               </t>
  </si>
  <si>
    <t>6. Нарочанка     блок</t>
  </si>
  <si>
    <t>ШВ</t>
  </si>
  <si>
    <t>11. Криница         ШВ</t>
  </si>
  <si>
    <t>темп роста</t>
  </si>
  <si>
    <t>%</t>
  </si>
  <si>
    <t>Анализ цен 2019-2020     СКП</t>
  </si>
  <si>
    <t>08.01.20-30.04.20</t>
  </si>
  <si>
    <t>01.05.20-15.06.20</t>
  </si>
  <si>
    <t>16.06.20-20.08.20</t>
  </si>
  <si>
    <t xml:space="preserve"> </t>
  </si>
  <si>
    <t>Анализ цен 2019-2020  ОЗД</t>
  </si>
  <si>
    <t xml:space="preserve">4. Нарочь    </t>
  </si>
  <si>
    <t>станд</t>
  </si>
  <si>
    <t xml:space="preserve">4. Нарочь </t>
  </si>
  <si>
    <t>1 мест</t>
  </si>
  <si>
    <t>01.10.20-24.12.20</t>
  </si>
  <si>
    <t>21.08.20-30.09.20</t>
  </si>
  <si>
    <r>
      <t xml:space="preserve">11. Криница       </t>
    </r>
    <r>
      <rPr>
        <sz val="25"/>
        <rFont val="Times New Roman"/>
        <family val="1"/>
        <charset val="204"/>
      </rPr>
      <t xml:space="preserve"> ШВ  </t>
    </r>
  </si>
  <si>
    <t>Санаторно-курортная путевка</t>
  </si>
  <si>
    <t xml:space="preserve">11. Криница </t>
  </si>
  <si>
    <t>6. Нарочанка</t>
  </si>
  <si>
    <t>10. Белорусочка</t>
  </si>
  <si>
    <t>5. Нарочанский берег</t>
  </si>
  <si>
    <t xml:space="preserve">8. Ченки                       </t>
  </si>
  <si>
    <t>12. Неман-72</t>
  </si>
  <si>
    <t>Стоимость 1 места в стандартном 2-х местном номере в дочерних унитарных предприятиях УП "Белпрофсоюзкурорт" (08.01.2021-30.04.2021) за 7 суток</t>
  </si>
  <si>
    <t xml:space="preserve">Полная стоимость          </t>
  </si>
  <si>
    <t xml:space="preserve">Скидка 25%
в санаториях для членов профсоюза 
</t>
  </si>
  <si>
    <t>Помощь от нанимателя</t>
  </si>
  <si>
    <t xml:space="preserve">                           Помощь от первичной профсоюзной организации 
</t>
  </si>
  <si>
    <t>Стоимость путевки с учетом скидки и помощи</t>
  </si>
  <si>
    <t>7. Имени В.И.Ленина</t>
  </si>
  <si>
    <t>Помощь 5% от ЦК отраслевого профсоюза</t>
  </si>
  <si>
    <t>Помощь 15% от областной профсоюзной организации</t>
  </si>
  <si>
    <t xml:space="preserve">Помощь от 3 до 10% от районной (городской) профсоюзной организации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</si>
</sst>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4"/>
      <name val="Times New Roman"/>
      <family val="1"/>
      <charset val="204"/>
    </font>
    <font>
      <sz val="16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36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sz val="30"/>
      <name val="Times New Roman"/>
      <family val="1"/>
      <charset val="204"/>
    </font>
    <font>
      <sz val="30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b/>
      <sz val="30"/>
      <color theme="3"/>
      <name val="Times New Roman"/>
      <family val="1"/>
      <charset val="204"/>
    </font>
    <font>
      <b/>
      <sz val="30"/>
      <color rgb="FFFF0000"/>
      <name val="Times New Roman"/>
      <family val="1"/>
      <charset val="204"/>
    </font>
    <font>
      <sz val="25"/>
      <name val="Times New Roman"/>
      <family val="1"/>
      <charset val="204"/>
    </font>
    <font>
      <b/>
      <sz val="28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42">
    <xf numFmtId="0" fontId="0" fillId="0" borderId="0" xfId="0"/>
    <xf numFmtId="0" fontId="1" fillId="0" borderId="0" xfId="0" applyFont="1" applyBorder="1" applyAlignment="1">
      <alignment horizontal="right"/>
    </xf>
    <xf numFmtId="3" fontId="3" fillId="4" borderId="11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3" fontId="3" fillId="4" borderId="13" xfId="0" applyNumberFormat="1" applyFont="1" applyFill="1" applyBorder="1" applyAlignment="1">
      <alignment horizontal="right" vertical="center"/>
    </xf>
    <xf numFmtId="3" fontId="3" fillId="4" borderId="7" xfId="0" applyNumberFormat="1" applyFont="1" applyFill="1" applyBorder="1" applyAlignment="1">
      <alignment horizontal="right" vertical="center"/>
    </xf>
    <xf numFmtId="3" fontId="3" fillId="4" borderId="5" xfId="0" applyNumberFormat="1" applyFont="1" applyFill="1" applyBorder="1" applyAlignment="1">
      <alignment horizontal="right" vertical="center"/>
    </xf>
    <xf numFmtId="3" fontId="3" fillId="4" borderId="22" xfId="0" applyNumberFormat="1" applyFont="1" applyFill="1" applyBorder="1" applyAlignment="1">
      <alignment horizontal="right" vertical="center"/>
    </xf>
    <xf numFmtId="3" fontId="3" fillId="4" borderId="27" xfId="0" applyNumberFormat="1" applyFont="1" applyFill="1" applyBorder="1" applyAlignment="1">
      <alignment horizontal="right" vertical="center"/>
    </xf>
    <xf numFmtId="3" fontId="7" fillId="2" borderId="7" xfId="0" applyNumberFormat="1" applyFont="1" applyFill="1" applyBorder="1" applyAlignment="1">
      <alignment vertical="center" wrapText="1"/>
    </xf>
    <xf numFmtId="3" fontId="7" fillId="2" borderId="11" xfId="0" applyNumberFormat="1" applyFont="1" applyFill="1" applyBorder="1" applyAlignment="1">
      <alignment vertical="center" wrapText="1"/>
    </xf>
    <xf numFmtId="3" fontId="7" fillId="2" borderId="13" xfId="0" applyNumberFormat="1" applyFont="1" applyFill="1" applyBorder="1" applyAlignment="1">
      <alignment vertical="center" wrapText="1"/>
    </xf>
    <xf numFmtId="3" fontId="7" fillId="2" borderId="5" xfId="0" applyNumberFormat="1" applyFont="1" applyFill="1" applyBorder="1" applyAlignment="1">
      <alignment vertical="center" wrapText="1"/>
    </xf>
    <xf numFmtId="3" fontId="7" fillId="2" borderId="22" xfId="0" applyNumberFormat="1" applyFont="1" applyFill="1" applyBorder="1" applyAlignment="1">
      <alignment vertical="center" wrapText="1"/>
    </xf>
    <xf numFmtId="3" fontId="7" fillId="2" borderId="27" xfId="0" applyNumberFormat="1" applyFont="1" applyFill="1" applyBorder="1" applyAlignment="1">
      <alignment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3" fontId="7" fillId="3" borderId="33" xfId="0" applyNumberFormat="1" applyFont="1" applyFill="1" applyBorder="1" applyAlignment="1">
      <alignment vertical="center" wrapText="1"/>
    </xf>
    <xf numFmtId="3" fontId="7" fillId="3" borderId="21" xfId="0" applyNumberFormat="1" applyFont="1" applyFill="1" applyBorder="1" applyAlignment="1">
      <alignment vertical="center" wrapText="1"/>
    </xf>
    <xf numFmtId="3" fontId="7" fillId="3" borderId="30" xfId="0" applyNumberFormat="1" applyFont="1" applyFill="1" applyBorder="1" applyAlignment="1">
      <alignment vertical="center" wrapText="1"/>
    </xf>
    <xf numFmtId="3" fontId="7" fillId="3" borderId="32" xfId="0" applyNumberFormat="1" applyFont="1" applyFill="1" applyBorder="1" applyAlignment="1">
      <alignment vertical="center" wrapText="1"/>
    </xf>
    <xf numFmtId="0" fontId="8" fillId="0" borderId="0" xfId="0" applyFont="1"/>
    <xf numFmtId="0" fontId="10" fillId="0" borderId="0" xfId="0" applyFont="1"/>
    <xf numFmtId="0" fontId="10" fillId="0" borderId="0" xfId="0" applyFont="1" applyAlignment="1"/>
    <xf numFmtId="0" fontId="9" fillId="0" borderId="0" xfId="0" applyFont="1" applyAlignment="1">
      <alignment horizontal="center"/>
    </xf>
    <xf numFmtId="3" fontId="7" fillId="3" borderId="15" xfId="0" applyNumberFormat="1" applyFont="1" applyFill="1" applyBorder="1" applyAlignment="1">
      <alignment vertical="center" wrapText="1"/>
    </xf>
    <xf numFmtId="3" fontId="7" fillId="3" borderId="17" xfId="0" applyNumberFormat="1" applyFont="1" applyFill="1" applyBorder="1" applyAlignment="1">
      <alignment vertical="center" wrapText="1"/>
    </xf>
    <xf numFmtId="3" fontId="7" fillId="3" borderId="31" xfId="0" applyNumberFormat="1" applyFont="1" applyFill="1" applyBorder="1" applyAlignment="1">
      <alignment vertical="center" wrapText="1"/>
    </xf>
    <xf numFmtId="3" fontId="7" fillId="3" borderId="18" xfId="0" applyNumberFormat="1" applyFont="1" applyFill="1" applyBorder="1" applyAlignment="1">
      <alignment vertical="center" wrapText="1"/>
    </xf>
    <xf numFmtId="3" fontId="7" fillId="3" borderId="38" xfId="0" applyNumberFormat="1" applyFont="1" applyFill="1" applyBorder="1" applyAlignment="1">
      <alignment vertical="center" wrapText="1"/>
    </xf>
    <xf numFmtId="3" fontId="7" fillId="3" borderId="16" xfId="0" applyNumberFormat="1" applyFont="1" applyFill="1" applyBorder="1" applyAlignment="1">
      <alignment vertical="center" wrapText="1"/>
    </xf>
    <xf numFmtId="3" fontId="7" fillId="3" borderId="23" xfId="0" applyNumberFormat="1" applyFont="1" applyFill="1" applyBorder="1" applyAlignment="1">
      <alignment vertical="center" wrapText="1"/>
    </xf>
    <xf numFmtId="3" fontId="7" fillId="3" borderId="29" xfId="0" applyNumberFormat="1" applyFont="1" applyFill="1" applyBorder="1" applyAlignment="1">
      <alignment vertical="center" wrapText="1"/>
    </xf>
    <xf numFmtId="0" fontId="14" fillId="0" borderId="0" xfId="0" applyFont="1"/>
    <xf numFmtId="3" fontId="7" fillId="2" borderId="8" xfId="0" applyNumberFormat="1" applyFont="1" applyFill="1" applyBorder="1" applyAlignment="1">
      <alignment vertical="center" wrapText="1"/>
    </xf>
    <xf numFmtId="3" fontId="7" fillId="2" borderId="12" xfId="0" applyNumberFormat="1" applyFont="1" applyFill="1" applyBorder="1" applyAlignment="1">
      <alignment vertical="center" wrapText="1"/>
    </xf>
    <xf numFmtId="3" fontId="7" fillId="2" borderId="14" xfId="0" applyNumberFormat="1" applyFont="1" applyFill="1" applyBorder="1" applyAlignment="1">
      <alignment vertical="center" wrapText="1"/>
    </xf>
    <xf numFmtId="3" fontId="7" fillId="2" borderId="6" xfId="0" applyNumberFormat="1" applyFont="1" applyFill="1" applyBorder="1" applyAlignment="1">
      <alignment vertical="center" wrapText="1"/>
    </xf>
    <xf numFmtId="3" fontId="7" fillId="2" borderId="24" xfId="0" applyNumberFormat="1" applyFont="1" applyFill="1" applyBorder="1" applyAlignment="1">
      <alignment vertical="center" wrapText="1"/>
    </xf>
    <xf numFmtId="3" fontId="7" fillId="2" borderId="28" xfId="0" applyNumberFormat="1" applyFont="1" applyFill="1" applyBorder="1" applyAlignment="1">
      <alignment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9" fontId="3" fillId="7" borderId="7" xfId="1" applyFont="1" applyFill="1" applyBorder="1" applyAlignment="1">
      <alignment horizontal="center" vertical="center"/>
    </xf>
    <xf numFmtId="9" fontId="3" fillId="7" borderId="8" xfId="1" applyFont="1" applyFill="1" applyBorder="1" applyAlignment="1">
      <alignment horizontal="center" vertical="center"/>
    </xf>
    <xf numFmtId="9" fontId="3" fillId="7" borderId="11" xfId="1" applyFont="1" applyFill="1" applyBorder="1" applyAlignment="1">
      <alignment horizontal="center" vertical="center"/>
    </xf>
    <xf numFmtId="9" fontId="3" fillId="7" borderId="12" xfId="1" applyFont="1" applyFill="1" applyBorder="1" applyAlignment="1">
      <alignment horizontal="center" vertical="center"/>
    </xf>
    <xf numFmtId="9" fontId="3" fillId="7" borderId="13" xfId="1" applyFont="1" applyFill="1" applyBorder="1" applyAlignment="1">
      <alignment horizontal="center" vertical="center"/>
    </xf>
    <xf numFmtId="9" fontId="3" fillId="7" borderId="14" xfId="1" applyFont="1" applyFill="1" applyBorder="1" applyAlignment="1">
      <alignment horizontal="center" vertical="center"/>
    </xf>
    <xf numFmtId="9" fontId="3" fillId="7" borderId="5" xfId="1" applyFont="1" applyFill="1" applyBorder="1" applyAlignment="1">
      <alignment horizontal="center" vertical="center"/>
    </xf>
    <xf numFmtId="9" fontId="3" fillId="7" borderId="6" xfId="1" applyFont="1" applyFill="1" applyBorder="1" applyAlignment="1">
      <alignment horizontal="center" vertical="center"/>
    </xf>
    <xf numFmtId="9" fontId="3" fillId="7" borderId="22" xfId="1" applyFont="1" applyFill="1" applyBorder="1" applyAlignment="1">
      <alignment horizontal="center" vertical="center"/>
    </xf>
    <xf numFmtId="9" fontId="3" fillId="7" borderId="24" xfId="1" applyFont="1" applyFill="1" applyBorder="1" applyAlignment="1">
      <alignment horizontal="center" vertical="center"/>
    </xf>
    <xf numFmtId="9" fontId="3" fillId="7" borderId="27" xfId="1" applyFont="1" applyFill="1" applyBorder="1" applyAlignment="1">
      <alignment horizontal="center" vertical="center"/>
    </xf>
    <xf numFmtId="9" fontId="3" fillId="7" borderId="28" xfId="1" applyFont="1" applyFill="1" applyBorder="1" applyAlignment="1">
      <alignment horizontal="center" vertical="center"/>
    </xf>
    <xf numFmtId="3" fontId="3" fillId="4" borderId="15" xfId="0" applyNumberFormat="1" applyFont="1" applyFill="1" applyBorder="1" applyAlignment="1">
      <alignment horizontal="right" vertical="center"/>
    </xf>
    <xf numFmtId="3" fontId="3" fillId="4" borderId="17" xfId="0" applyNumberFormat="1" applyFont="1" applyFill="1" applyBorder="1" applyAlignment="1">
      <alignment horizontal="right" vertical="center"/>
    </xf>
    <xf numFmtId="3" fontId="3" fillId="4" borderId="18" xfId="0" applyNumberFormat="1" applyFont="1" applyFill="1" applyBorder="1" applyAlignment="1">
      <alignment horizontal="right" vertical="center"/>
    </xf>
    <xf numFmtId="3" fontId="3" fillId="4" borderId="16" xfId="0" applyNumberFormat="1" applyFont="1" applyFill="1" applyBorder="1" applyAlignment="1">
      <alignment horizontal="right" vertical="center"/>
    </xf>
    <xf numFmtId="3" fontId="3" fillId="4" borderId="23" xfId="0" applyNumberFormat="1" applyFont="1" applyFill="1" applyBorder="1" applyAlignment="1">
      <alignment horizontal="right" vertical="center"/>
    </xf>
    <xf numFmtId="3" fontId="3" fillId="4" borderId="29" xfId="0" applyNumberFormat="1" applyFont="1" applyFill="1" applyBorder="1" applyAlignment="1">
      <alignment horizontal="right" vertical="center"/>
    </xf>
    <xf numFmtId="9" fontId="3" fillId="7" borderId="40" xfId="1" applyFont="1" applyFill="1" applyBorder="1" applyAlignment="1">
      <alignment horizontal="center" vertical="center"/>
    </xf>
    <xf numFmtId="9" fontId="3" fillId="7" borderId="41" xfId="1" applyFont="1" applyFill="1" applyBorder="1" applyAlignment="1">
      <alignment horizontal="center" vertical="center"/>
    </xf>
    <xf numFmtId="9" fontId="3" fillId="7" borderId="43" xfId="1" applyFont="1" applyFill="1" applyBorder="1" applyAlignment="1">
      <alignment horizontal="center" vertical="center"/>
    </xf>
    <xf numFmtId="9" fontId="3" fillId="7" borderId="44" xfId="1" applyFont="1" applyFill="1" applyBorder="1" applyAlignment="1">
      <alignment horizontal="center" vertical="center"/>
    </xf>
    <xf numFmtId="9" fontId="3" fillId="7" borderId="45" xfId="1" applyFont="1" applyFill="1" applyBorder="1" applyAlignment="1">
      <alignment horizontal="center" vertical="center"/>
    </xf>
    <xf numFmtId="9" fontId="3" fillId="7" borderId="42" xfId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5" borderId="34" xfId="0" applyFont="1" applyFill="1" applyBorder="1" applyAlignment="1">
      <alignment vertical="center" wrapText="1"/>
    </xf>
    <xf numFmtId="0" fontId="3" fillId="5" borderId="36" xfId="0" applyFon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0" fontId="6" fillId="7" borderId="9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3" borderId="39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7" fillId="3" borderId="41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4" fontId="18" fillId="2" borderId="40" xfId="0" applyNumberFormat="1" applyFont="1" applyFill="1" applyBorder="1" applyAlignment="1">
      <alignment vertical="center" wrapText="1"/>
    </xf>
    <xf numFmtId="0" fontId="18" fillId="3" borderId="40" xfId="0" applyFont="1" applyFill="1" applyBorder="1" applyAlignment="1">
      <alignment vertical="center" wrapText="1"/>
    </xf>
    <xf numFmtId="4" fontId="18" fillId="2" borderId="41" xfId="0" applyNumberFormat="1" applyFont="1" applyFill="1" applyBorder="1" applyAlignment="1">
      <alignment vertical="center" wrapText="1"/>
    </xf>
    <xf numFmtId="4" fontId="18" fillId="2" borderId="47" xfId="0" applyNumberFormat="1" applyFont="1" applyFill="1" applyBorder="1" applyAlignment="1">
      <alignment vertical="center" wrapText="1"/>
    </xf>
    <xf numFmtId="4" fontId="18" fillId="3" borderId="40" xfId="0" applyNumberFormat="1" applyFont="1" applyFill="1" applyBorder="1" applyAlignment="1">
      <alignment vertical="center" wrapText="1"/>
    </xf>
    <xf numFmtId="4" fontId="18" fillId="3" borderId="15" xfId="0" applyNumberFormat="1" applyFont="1" applyFill="1" applyBorder="1" applyAlignment="1">
      <alignment vertical="center" wrapText="1"/>
    </xf>
    <xf numFmtId="4" fontId="18" fillId="3" borderId="41" xfId="0" applyNumberFormat="1" applyFont="1" applyFill="1" applyBorder="1" applyAlignment="1">
      <alignment vertical="center" wrapText="1"/>
    </xf>
    <xf numFmtId="4" fontId="18" fillId="3" borderId="17" xfId="0" applyNumberFormat="1" applyFont="1" applyFill="1" applyBorder="1" applyAlignment="1">
      <alignment vertical="center" wrapText="1"/>
    </xf>
    <xf numFmtId="4" fontId="20" fillId="9" borderId="40" xfId="0" applyNumberFormat="1" applyFont="1" applyFill="1" applyBorder="1" applyAlignment="1">
      <alignment vertical="center" wrapText="1"/>
    </xf>
    <xf numFmtId="4" fontId="20" fillId="9" borderId="41" xfId="0" applyNumberFormat="1" applyFont="1" applyFill="1" applyBorder="1" applyAlignment="1">
      <alignment vertical="center" wrapText="1"/>
    </xf>
    <xf numFmtId="4" fontId="20" fillId="9" borderId="47" xfId="0" applyNumberFormat="1" applyFont="1" applyFill="1" applyBorder="1" applyAlignment="1">
      <alignment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9" fillId="2" borderId="52" xfId="0" applyFont="1" applyFill="1" applyBorder="1" applyAlignment="1">
      <alignment horizontal="center" vertical="center" wrapText="1"/>
    </xf>
    <xf numFmtId="0" fontId="19" fillId="4" borderId="42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22" fillId="5" borderId="46" xfId="0" applyFont="1" applyFill="1" applyBorder="1" applyAlignment="1">
      <alignment vertical="center" wrapText="1"/>
    </xf>
    <xf numFmtId="0" fontId="22" fillId="5" borderId="26" xfId="0" applyFont="1" applyFill="1" applyBorder="1" applyAlignment="1">
      <alignment vertical="center" wrapText="1"/>
    </xf>
    <xf numFmtId="0" fontId="19" fillId="4" borderId="33" xfId="0" applyFont="1" applyFill="1" applyBorder="1" applyAlignment="1">
      <alignment horizontal="center" vertical="center" wrapText="1"/>
    </xf>
    <xf numFmtId="0" fontId="19" fillId="10" borderId="22" xfId="0" applyFont="1" applyFill="1" applyBorder="1" applyAlignment="1">
      <alignment horizontal="center" vertical="center" wrapText="1"/>
    </xf>
    <xf numFmtId="0" fontId="19" fillId="10" borderId="42" xfId="0" applyFont="1" applyFill="1" applyBorder="1" applyAlignment="1">
      <alignment horizontal="center" vertical="center" wrapText="1"/>
    </xf>
    <xf numFmtId="0" fontId="19" fillId="10" borderId="24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4" fontId="26" fillId="3" borderId="9" xfId="0" applyNumberFormat="1" applyFont="1" applyFill="1" applyBorder="1" applyAlignment="1">
      <alignment vertical="center" wrapText="1"/>
    </xf>
    <xf numFmtId="4" fontId="26" fillId="3" borderId="39" xfId="0" applyNumberFormat="1" applyFont="1" applyFill="1" applyBorder="1" applyAlignment="1">
      <alignment vertical="center" wrapText="1"/>
    </xf>
    <xf numFmtId="49" fontId="26" fillId="3" borderId="43" xfId="0" applyNumberFormat="1" applyFont="1" applyFill="1" applyBorder="1" applyAlignment="1">
      <alignment vertical="center" wrapText="1"/>
    </xf>
    <xf numFmtId="4" fontId="26" fillId="3" borderId="48" xfId="0" applyNumberFormat="1" applyFont="1" applyFill="1" applyBorder="1" applyAlignment="1">
      <alignment vertical="center" wrapText="1"/>
    </xf>
    <xf numFmtId="4" fontId="26" fillId="3" borderId="14" xfId="0" applyNumberFormat="1" applyFont="1" applyFill="1" applyBorder="1" applyAlignment="1">
      <alignment vertical="center" wrapText="1"/>
    </xf>
    <xf numFmtId="4" fontId="26" fillId="4" borderId="21" xfId="0" applyNumberFormat="1" applyFont="1" applyFill="1" applyBorder="1" applyAlignment="1">
      <alignment vertical="center" wrapText="1"/>
    </xf>
    <xf numFmtId="4" fontId="26" fillId="4" borderId="40" xfId="0" applyNumberFormat="1" applyFont="1" applyFill="1" applyBorder="1" applyAlignment="1">
      <alignment vertical="center" wrapText="1"/>
    </xf>
    <xf numFmtId="4" fontId="26" fillId="4" borderId="8" xfId="0" applyNumberFormat="1" applyFont="1" applyFill="1" applyBorder="1" applyAlignment="1">
      <alignment horizontal="right" vertical="center"/>
    </xf>
    <xf numFmtId="4" fontId="26" fillId="2" borderId="53" xfId="1" applyNumberFormat="1" applyFont="1" applyFill="1" applyBorder="1" applyAlignment="1">
      <alignment horizontal="center" vertical="center"/>
    </xf>
    <xf numFmtId="4" fontId="26" fillId="3" borderId="11" xfId="0" applyNumberFormat="1" applyFont="1" applyFill="1" applyBorder="1" applyAlignment="1">
      <alignment vertical="center" wrapText="1"/>
    </xf>
    <xf numFmtId="4" fontId="26" fillId="3" borderId="41" xfId="0" applyNumberFormat="1" applyFont="1" applyFill="1" applyBorder="1" applyAlignment="1">
      <alignment vertical="center" wrapText="1"/>
    </xf>
    <xf numFmtId="49" fontId="26" fillId="3" borderId="41" xfId="0" applyNumberFormat="1" applyFont="1" applyFill="1" applyBorder="1" applyAlignment="1">
      <alignment vertical="center" wrapText="1"/>
    </xf>
    <xf numFmtId="4" fontId="26" fillId="3" borderId="52" xfId="0" applyNumberFormat="1" applyFont="1" applyFill="1" applyBorder="1" applyAlignment="1">
      <alignment vertical="center" wrapText="1"/>
    </xf>
    <xf numFmtId="4" fontId="26" fillId="3" borderId="12" xfId="0" applyNumberFormat="1" applyFont="1" applyFill="1" applyBorder="1" applyAlignment="1">
      <alignment vertical="center" wrapText="1"/>
    </xf>
    <xf numFmtId="4" fontId="26" fillId="4" borderId="30" xfId="0" applyNumberFormat="1" applyFont="1" applyFill="1" applyBorder="1" applyAlignment="1">
      <alignment vertical="center" wrapText="1"/>
    </xf>
    <xf numFmtId="4" fontId="26" fillId="4" borderId="41" xfId="0" applyNumberFormat="1" applyFont="1" applyFill="1" applyBorder="1" applyAlignment="1">
      <alignment vertical="center" wrapText="1"/>
    </xf>
    <xf numFmtId="4" fontId="26" fillId="4" borderId="12" xfId="0" applyNumberFormat="1" applyFont="1" applyFill="1" applyBorder="1" applyAlignment="1">
      <alignment horizontal="right" vertical="center"/>
    </xf>
    <xf numFmtId="4" fontId="26" fillId="2" borderId="52" xfId="1" applyNumberFormat="1" applyFont="1" applyFill="1" applyBorder="1" applyAlignment="1">
      <alignment horizontal="center" vertical="center"/>
    </xf>
    <xf numFmtId="4" fontId="26" fillId="10" borderId="7" xfId="1" applyNumberFormat="1" applyFont="1" applyFill="1" applyBorder="1" applyAlignment="1">
      <alignment horizontal="center" vertical="center" wrapText="1"/>
    </xf>
    <xf numFmtId="4" fontId="26" fillId="10" borderId="40" xfId="1" applyNumberFormat="1" applyFont="1" applyFill="1" applyBorder="1" applyAlignment="1">
      <alignment horizontal="center" vertical="center" wrapText="1"/>
    </xf>
    <xf numFmtId="4" fontId="26" fillId="10" borderId="8" xfId="1" applyNumberFormat="1" applyFont="1" applyFill="1" applyBorder="1" applyAlignment="1">
      <alignment horizontal="center" vertical="center" wrapText="1"/>
    </xf>
    <xf numFmtId="4" fontId="26" fillId="10" borderId="11" xfId="1" applyNumberFormat="1" applyFont="1" applyFill="1" applyBorder="1" applyAlignment="1">
      <alignment horizontal="center" vertical="center" wrapText="1"/>
    </xf>
    <xf numFmtId="4" fontId="26" fillId="10" borderId="41" xfId="1" applyNumberFormat="1" applyFont="1" applyFill="1" applyBorder="1" applyAlignment="1">
      <alignment horizontal="center" vertical="center" wrapText="1"/>
    </xf>
    <xf numFmtId="4" fontId="26" fillId="10" borderId="12" xfId="1" applyNumberFormat="1" applyFont="1" applyFill="1" applyBorder="1" applyAlignment="1">
      <alignment horizontal="center" vertical="center" wrapText="1"/>
    </xf>
    <xf numFmtId="0" fontId="17" fillId="2" borderId="44" xfId="0" applyFont="1" applyFill="1" applyBorder="1" applyAlignment="1">
      <alignment horizontal="center" vertical="center" wrapText="1"/>
    </xf>
    <xf numFmtId="0" fontId="17" fillId="3" borderId="44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4" fontId="18" fillId="2" borderId="39" xfId="0" applyNumberFormat="1" applyFont="1" applyFill="1" applyBorder="1" applyAlignment="1">
      <alignment vertical="center" wrapText="1"/>
    </xf>
    <xf numFmtId="0" fontId="18" fillId="3" borderId="39" xfId="0" applyFont="1" applyFill="1" applyBorder="1" applyAlignment="1">
      <alignment vertical="center" wrapText="1"/>
    </xf>
    <xf numFmtId="4" fontId="20" fillId="8" borderId="39" xfId="0" applyNumberFormat="1" applyFont="1" applyFill="1" applyBorder="1" applyAlignment="1">
      <alignment vertical="center" wrapText="1"/>
    </xf>
    <xf numFmtId="4" fontId="20" fillId="9" borderId="39" xfId="0" applyNumberFormat="1" applyFont="1" applyFill="1" applyBorder="1" applyAlignment="1">
      <alignment vertical="center" wrapText="1"/>
    </xf>
    <xf numFmtId="4" fontId="20" fillId="8" borderId="40" xfId="0" applyNumberFormat="1" applyFont="1" applyFill="1" applyBorder="1" applyAlignment="1">
      <alignment vertical="center" wrapText="1"/>
    </xf>
    <xf numFmtId="4" fontId="20" fillId="8" borderId="41" xfId="0" applyNumberFormat="1" applyFont="1" applyFill="1" applyBorder="1" applyAlignment="1">
      <alignment vertical="center" wrapText="1"/>
    </xf>
    <xf numFmtId="4" fontId="20" fillId="9" borderId="44" xfId="0" applyNumberFormat="1" applyFont="1" applyFill="1" applyBorder="1" applyAlignment="1">
      <alignment vertical="center" wrapText="1"/>
    </xf>
    <xf numFmtId="4" fontId="18" fillId="2" borderId="44" xfId="0" applyNumberFormat="1" applyFont="1" applyFill="1" applyBorder="1" applyAlignment="1">
      <alignment vertical="center" wrapText="1"/>
    </xf>
    <xf numFmtId="0" fontId="18" fillId="3" borderId="44" xfId="0" applyFont="1" applyFill="1" applyBorder="1" applyAlignment="1">
      <alignment vertical="center" wrapText="1"/>
    </xf>
    <xf numFmtId="4" fontId="20" fillId="8" borderId="44" xfId="0" applyNumberFormat="1" applyFont="1" applyFill="1" applyBorder="1" applyAlignment="1">
      <alignment vertical="center" wrapText="1"/>
    </xf>
    <xf numFmtId="2" fontId="18" fillId="3" borderId="40" xfId="0" applyNumberFormat="1" applyFont="1" applyFill="1" applyBorder="1" applyAlignment="1">
      <alignment vertical="center" wrapText="1"/>
    </xf>
    <xf numFmtId="4" fontId="18" fillId="3" borderId="44" xfId="0" applyNumberFormat="1" applyFont="1" applyFill="1" applyBorder="1" applyAlignment="1">
      <alignment vertical="center" wrapText="1"/>
    </xf>
    <xf numFmtId="0" fontId="17" fillId="8" borderId="60" xfId="0" applyFont="1" applyFill="1" applyBorder="1" applyAlignment="1">
      <alignment horizontal="center" vertical="center" wrapText="1"/>
    </xf>
    <xf numFmtId="0" fontId="17" fillId="9" borderId="27" xfId="0" applyFont="1" applyFill="1" applyBorder="1" applyAlignment="1">
      <alignment horizontal="center" vertical="center" wrapText="1"/>
    </xf>
    <xf numFmtId="0" fontId="17" fillId="9" borderId="29" xfId="0" applyFont="1" applyFill="1" applyBorder="1" applyAlignment="1">
      <alignment horizontal="center" vertical="center" wrapText="1"/>
    </xf>
    <xf numFmtId="0" fontId="28" fillId="0" borderId="0" xfId="0" applyFont="1"/>
    <xf numFmtId="0" fontId="21" fillId="0" borderId="0" xfId="0" applyFont="1" applyAlignment="1"/>
    <xf numFmtId="0" fontId="21" fillId="0" borderId="0" xfId="0" applyFont="1"/>
    <xf numFmtId="4" fontId="20" fillId="8" borderId="47" xfId="0" applyNumberFormat="1" applyFont="1" applyFill="1" applyBorder="1" applyAlignment="1">
      <alignment vertical="center" wrapText="1"/>
    </xf>
    <xf numFmtId="4" fontId="18" fillId="3" borderId="47" xfId="0" applyNumberFormat="1" applyFont="1" applyFill="1" applyBorder="1" applyAlignment="1">
      <alignment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3" borderId="39" xfId="0" applyFont="1" applyFill="1" applyBorder="1" applyAlignment="1">
      <alignment horizontal="center" vertical="center" wrapText="1"/>
    </xf>
    <xf numFmtId="0" fontId="29" fillId="3" borderId="19" xfId="0" applyFont="1" applyFill="1" applyBorder="1" applyAlignment="1">
      <alignment horizontal="center" vertical="center" wrapText="1"/>
    </xf>
    <xf numFmtId="0" fontId="29" fillId="2" borderId="44" xfId="0" applyFont="1" applyFill="1" applyBorder="1" applyAlignment="1">
      <alignment horizontal="center" vertical="center" wrapText="1"/>
    </xf>
    <xf numFmtId="0" fontId="29" fillId="3" borderId="44" xfId="0" applyFont="1" applyFill="1" applyBorder="1" applyAlignment="1">
      <alignment horizontal="center" vertical="center" wrapText="1"/>
    </xf>
    <xf numFmtId="0" fontId="29" fillId="3" borderId="16" xfId="0" applyFont="1" applyFill="1" applyBorder="1" applyAlignment="1">
      <alignment horizontal="center" vertical="center" wrapText="1"/>
    </xf>
    <xf numFmtId="0" fontId="29" fillId="8" borderId="49" xfId="0" applyFont="1" applyFill="1" applyBorder="1" applyAlignment="1">
      <alignment horizontal="center" vertical="center" wrapText="1"/>
    </xf>
    <xf numFmtId="0" fontId="29" fillId="9" borderId="46" xfId="0" applyFont="1" applyFill="1" applyBorder="1" applyAlignment="1">
      <alignment horizontal="center" vertical="center" wrapText="1"/>
    </xf>
    <xf numFmtId="0" fontId="29" fillId="9" borderId="58" xfId="0" applyFont="1" applyFill="1" applyBorder="1" applyAlignment="1">
      <alignment horizontal="center" vertical="center" wrapText="1"/>
    </xf>
    <xf numFmtId="0" fontId="29" fillId="9" borderId="63" xfId="0" applyFont="1" applyFill="1" applyBorder="1" applyAlignment="1">
      <alignment horizontal="center" vertical="center" wrapText="1"/>
    </xf>
    <xf numFmtId="0" fontId="29" fillId="2" borderId="51" xfId="0" applyFont="1" applyFill="1" applyBorder="1" applyAlignment="1">
      <alignment horizontal="center" vertical="center" wrapText="1"/>
    </xf>
    <xf numFmtId="0" fontId="29" fillId="4" borderId="46" xfId="0" applyFont="1" applyFill="1" applyBorder="1" applyAlignment="1">
      <alignment horizontal="center" vertical="center" wrapText="1"/>
    </xf>
    <xf numFmtId="0" fontId="29" fillId="4" borderId="58" xfId="0" applyFont="1" applyFill="1" applyBorder="1" applyAlignment="1">
      <alignment horizontal="center" vertical="center" wrapText="1"/>
    </xf>
    <xf numFmtId="0" fontId="29" fillId="11" borderId="46" xfId="0" applyFont="1" applyFill="1" applyBorder="1" applyAlignment="1">
      <alignment horizontal="center" vertical="center" wrapText="1"/>
    </xf>
    <xf numFmtId="0" fontId="29" fillId="11" borderId="64" xfId="0" applyFont="1" applyFill="1" applyBorder="1" applyAlignment="1">
      <alignment horizontal="center" vertical="center" wrapText="1"/>
    </xf>
    <xf numFmtId="0" fontId="29" fillId="11" borderId="58" xfId="0" applyFont="1" applyFill="1" applyBorder="1" applyAlignment="1">
      <alignment horizontal="center" vertical="center" wrapText="1"/>
    </xf>
    <xf numFmtId="0" fontId="29" fillId="11" borderId="65" xfId="0" applyFont="1" applyFill="1" applyBorder="1" applyAlignment="1">
      <alignment horizontal="center" vertical="center" wrapText="1"/>
    </xf>
    <xf numFmtId="0" fontId="29" fillId="11" borderId="63" xfId="0" applyFont="1" applyFill="1" applyBorder="1" applyAlignment="1">
      <alignment horizontal="center" vertical="center" wrapText="1"/>
    </xf>
    <xf numFmtId="0" fontId="29" fillId="11" borderId="59" xfId="0" applyFont="1" applyFill="1" applyBorder="1" applyAlignment="1">
      <alignment horizontal="center" vertical="center" wrapText="1"/>
    </xf>
    <xf numFmtId="0" fontId="29" fillId="4" borderId="22" xfId="0" applyFont="1" applyFill="1" applyBorder="1" applyAlignment="1">
      <alignment horizontal="center" vertical="center" wrapText="1"/>
    </xf>
    <xf numFmtId="0" fontId="29" fillId="4" borderId="42" xfId="0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4" fontId="30" fillId="2" borderId="40" xfId="0" applyNumberFormat="1" applyFont="1" applyFill="1" applyBorder="1" applyAlignment="1">
      <alignment vertical="center" wrapText="1"/>
    </xf>
    <xf numFmtId="0" fontId="30" fillId="3" borderId="40" xfId="0" applyFont="1" applyFill="1" applyBorder="1" applyAlignment="1">
      <alignment vertical="center" wrapText="1"/>
    </xf>
    <xf numFmtId="4" fontId="29" fillId="8" borderId="40" xfId="0" applyNumberFormat="1" applyFont="1" applyFill="1" applyBorder="1" applyAlignment="1">
      <alignment vertical="center" wrapText="1"/>
    </xf>
    <xf numFmtId="4" fontId="29" fillId="9" borderId="40" xfId="0" applyNumberFormat="1" applyFont="1" applyFill="1" applyBorder="1" applyAlignment="1">
      <alignment vertical="center" wrapText="1"/>
    </xf>
    <xf numFmtId="4" fontId="29" fillId="9" borderId="40" xfId="0" applyNumberFormat="1" applyFont="1" applyFill="1" applyBorder="1" applyAlignment="1">
      <alignment horizontal="right" vertical="center"/>
    </xf>
    <xf numFmtId="4" fontId="29" fillId="2" borderId="40" xfId="1" applyNumberFormat="1" applyFont="1" applyFill="1" applyBorder="1" applyAlignment="1">
      <alignment horizontal="center" vertical="center"/>
    </xf>
    <xf numFmtId="4" fontId="29" fillId="4" borderId="40" xfId="1" applyNumberFormat="1" applyFont="1" applyFill="1" applyBorder="1" applyAlignment="1">
      <alignment horizontal="center" vertical="center"/>
    </xf>
    <xf numFmtId="4" fontId="29" fillId="11" borderId="40" xfId="1" applyNumberFormat="1" applyFont="1" applyFill="1" applyBorder="1" applyAlignment="1">
      <alignment horizontal="center" vertical="center"/>
    </xf>
    <xf numFmtId="4" fontId="29" fillId="11" borderId="8" xfId="1" applyNumberFormat="1" applyFont="1" applyFill="1" applyBorder="1" applyAlignment="1">
      <alignment horizontal="center" vertical="center"/>
    </xf>
    <xf numFmtId="4" fontId="30" fillId="2" borderId="39" xfId="0" applyNumberFormat="1" applyFont="1" applyFill="1" applyBorder="1" applyAlignment="1">
      <alignment vertical="center" wrapText="1"/>
    </xf>
    <xf numFmtId="0" fontId="30" fillId="3" borderId="39" xfId="0" applyFont="1" applyFill="1" applyBorder="1" applyAlignment="1">
      <alignment vertical="center" wrapText="1"/>
    </xf>
    <xf numFmtId="4" fontId="29" fillId="8" borderId="39" xfId="0" applyNumberFormat="1" applyFont="1" applyFill="1" applyBorder="1" applyAlignment="1">
      <alignment vertical="center" wrapText="1"/>
    </xf>
    <xf numFmtId="4" fontId="29" fillId="9" borderId="39" xfId="0" applyNumberFormat="1" applyFont="1" applyFill="1" applyBorder="1" applyAlignment="1">
      <alignment vertical="center" wrapText="1"/>
    </xf>
    <xf numFmtId="4" fontId="29" fillId="9" borderId="39" xfId="0" applyNumberFormat="1" applyFont="1" applyFill="1" applyBorder="1" applyAlignment="1">
      <alignment horizontal="right" vertical="center"/>
    </xf>
    <xf numFmtId="4" fontId="29" fillId="2" borderId="39" xfId="1" applyNumberFormat="1" applyFont="1" applyFill="1" applyBorder="1" applyAlignment="1">
      <alignment horizontal="center" vertical="center"/>
    </xf>
    <xf numFmtId="4" fontId="29" fillId="4" borderId="39" xfId="1" applyNumberFormat="1" applyFont="1" applyFill="1" applyBorder="1" applyAlignment="1">
      <alignment horizontal="center" vertical="center"/>
    </xf>
    <xf numFmtId="4" fontId="29" fillId="11" borderId="39" xfId="1" applyNumberFormat="1" applyFont="1" applyFill="1" applyBorder="1" applyAlignment="1">
      <alignment horizontal="center" vertical="center"/>
    </xf>
    <xf numFmtId="4" fontId="29" fillId="11" borderId="10" xfId="1" applyNumberFormat="1" applyFont="1" applyFill="1" applyBorder="1" applyAlignment="1">
      <alignment horizontal="center" vertical="center"/>
    </xf>
    <xf numFmtId="4" fontId="29" fillId="11" borderId="9" xfId="1" applyNumberFormat="1" applyFont="1" applyFill="1" applyBorder="1" applyAlignment="1">
      <alignment horizontal="center" vertical="center"/>
    </xf>
    <xf numFmtId="4" fontId="29" fillId="4" borderId="9" xfId="1" applyNumberFormat="1" applyFont="1" applyFill="1" applyBorder="1" applyAlignment="1">
      <alignment horizontal="center" vertical="center"/>
    </xf>
    <xf numFmtId="4" fontId="30" fillId="2" borderId="44" xfId="0" applyNumberFormat="1" applyFont="1" applyFill="1" applyBorder="1" applyAlignment="1">
      <alignment vertical="center" wrapText="1"/>
    </xf>
    <xf numFmtId="0" fontId="30" fillId="3" borderId="44" xfId="0" applyFont="1" applyFill="1" applyBorder="1" applyAlignment="1">
      <alignment vertical="center" wrapText="1"/>
    </xf>
    <xf numFmtId="4" fontId="29" fillId="8" borderId="44" xfId="0" applyNumberFormat="1" applyFont="1" applyFill="1" applyBorder="1" applyAlignment="1">
      <alignment vertical="center" wrapText="1"/>
    </xf>
    <xf numFmtId="4" fontId="29" fillId="9" borderId="44" xfId="0" applyNumberFormat="1" applyFont="1" applyFill="1" applyBorder="1" applyAlignment="1">
      <alignment vertical="center" wrapText="1"/>
    </xf>
    <xf numFmtId="4" fontId="29" fillId="9" borderId="44" xfId="0" applyNumberFormat="1" applyFont="1" applyFill="1" applyBorder="1" applyAlignment="1">
      <alignment horizontal="right" vertical="center"/>
    </xf>
    <xf numFmtId="4" fontId="29" fillId="2" borderId="44" xfId="1" applyNumberFormat="1" applyFont="1" applyFill="1" applyBorder="1" applyAlignment="1">
      <alignment horizontal="center" vertical="center"/>
    </xf>
    <xf numFmtId="4" fontId="29" fillId="4" borderId="44" xfId="1" applyNumberFormat="1" applyFont="1" applyFill="1" applyBorder="1" applyAlignment="1">
      <alignment horizontal="center" vertical="center"/>
    </xf>
    <xf numFmtId="4" fontId="29" fillId="11" borderId="5" xfId="1" applyNumberFormat="1" applyFont="1" applyFill="1" applyBorder="1" applyAlignment="1">
      <alignment horizontal="center" vertical="center"/>
    </xf>
    <xf numFmtId="4" fontId="29" fillId="11" borderId="44" xfId="1" applyNumberFormat="1" applyFont="1" applyFill="1" applyBorder="1" applyAlignment="1">
      <alignment horizontal="center" vertical="center"/>
    </xf>
    <xf numFmtId="4" fontId="29" fillId="11" borderId="6" xfId="1" applyNumberFormat="1" applyFont="1" applyFill="1" applyBorder="1" applyAlignment="1">
      <alignment horizontal="center" vertical="center"/>
    </xf>
    <xf numFmtId="4" fontId="29" fillId="4" borderId="11" xfId="1" applyNumberFormat="1" applyFont="1" applyFill="1" applyBorder="1" applyAlignment="1">
      <alignment horizontal="center" vertical="center"/>
    </xf>
    <xf numFmtId="4" fontId="29" fillId="4" borderId="41" xfId="1" applyNumberFormat="1" applyFont="1" applyFill="1" applyBorder="1" applyAlignment="1">
      <alignment horizontal="center" vertical="center"/>
    </xf>
    <xf numFmtId="4" fontId="29" fillId="11" borderId="7" xfId="1" applyNumberFormat="1" applyFont="1" applyFill="1" applyBorder="1" applyAlignment="1">
      <alignment horizontal="center" vertical="center"/>
    </xf>
    <xf numFmtId="4" fontId="29" fillId="4" borderId="13" xfId="1" applyNumberFormat="1" applyFont="1" applyFill="1" applyBorder="1" applyAlignment="1">
      <alignment horizontal="center" vertical="center"/>
    </xf>
    <xf numFmtId="4" fontId="29" fillId="4" borderId="43" xfId="1" applyNumberFormat="1" applyFont="1" applyFill="1" applyBorder="1" applyAlignment="1">
      <alignment horizontal="center" vertical="center"/>
    </xf>
    <xf numFmtId="2" fontId="30" fillId="3" borderId="44" xfId="0" applyNumberFormat="1" applyFont="1" applyFill="1" applyBorder="1" applyAlignment="1">
      <alignment vertical="center" wrapText="1"/>
    </xf>
    <xf numFmtId="4" fontId="29" fillId="4" borderId="5" xfId="1" applyNumberFormat="1" applyFont="1" applyFill="1" applyBorder="1" applyAlignment="1">
      <alignment horizontal="center" vertical="center"/>
    </xf>
    <xf numFmtId="2" fontId="30" fillId="3" borderId="40" xfId="0" applyNumberFormat="1" applyFont="1" applyFill="1" applyBorder="1" applyAlignment="1">
      <alignment vertical="center" wrapText="1"/>
    </xf>
    <xf numFmtId="4" fontId="29" fillId="4" borderId="7" xfId="1" applyNumberFormat="1" applyFont="1" applyFill="1" applyBorder="1" applyAlignment="1">
      <alignment horizontal="center" vertical="center"/>
    </xf>
    <xf numFmtId="0" fontId="30" fillId="12" borderId="9" xfId="0" applyFont="1" applyFill="1" applyBorder="1" applyAlignment="1">
      <alignment horizontal="right" vertical="center" wrapText="1"/>
    </xf>
    <xf numFmtId="0" fontId="30" fillId="12" borderId="5" xfId="0" applyFont="1" applyFill="1" applyBorder="1" applyAlignment="1">
      <alignment horizontal="right" vertical="center" wrapText="1"/>
    </xf>
    <xf numFmtId="4" fontId="30" fillId="3" borderId="40" xfId="0" applyNumberFormat="1" applyFont="1" applyFill="1" applyBorder="1" applyAlignment="1">
      <alignment vertical="center" wrapText="1"/>
    </xf>
    <xf numFmtId="0" fontId="30" fillId="12" borderId="5" xfId="0" applyFont="1" applyFill="1" applyBorder="1" applyAlignment="1">
      <alignment vertical="center" wrapText="1"/>
    </xf>
    <xf numFmtId="4" fontId="30" fillId="3" borderId="44" xfId="0" applyNumberFormat="1" applyFont="1" applyFill="1" applyBorder="1" applyAlignment="1">
      <alignment vertical="center" wrapText="1"/>
    </xf>
    <xf numFmtId="0" fontId="30" fillId="12" borderId="7" xfId="0" applyFont="1" applyFill="1" applyBorder="1" applyAlignment="1">
      <alignment vertical="center" wrapText="1"/>
    </xf>
    <xf numFmtId="0" fontId="30" fillId="12" borderId="11" xfId="0" applyFont="1" applyFill="1" applyBorder="1" applyAlignment="1">
      <alignment vertical="center" wrapText="1"/>
    </xf>
    <xf numFmtId="4" fontId="30" fillId="2" borderId="41" xfId="0" applyNumberFormat="1" applyFont="1" applyFill="1" applyBorder="1" applyAlignment="1">
      <alignment vertical="center" wrapText="1"/>
    </xf>
    <xf numFmtId="4" fontId="30" fillId="3" borderId="41" xfId="0" applyNumberFormat="1" applyFont="1" applyFill="1" applyBorder="1" applyAlignment="1">
      <alignment vertical="center" wrapText="1"/>
    </xf>
    <xf numFmtId="4" fontId="29" fillId="8" borderId="41" xfId="0" applyNumberFormat="1" applyFont="1" applyFill="1" applyBorder="1" applyAlignment="1">
      <alignment vertical="center" wrapText="1"/>
    </xf>
    <xf numFmtId="4" fontId="29" fillId="9" borderId="41" xfId="0" applyNumberFormat="1" applyFont="1" applyFill="1" applyBorder="1" applyAlignment="1">
      <alignment vertical="center" wrapText="1"/>
    </xf>
    <xf numFmtId="4" fontId="29" fillId="9" borderId="41" xfId="0" applyNumberFormat="1" applyFont="1" applyFill="1" applyBorder="1" applyAlignment="1">
      <alignment horizontal="right" vertical="center"/>
    </xf>
    <xf numFmtId="4" fontId="29" fillId="2" borderId="41" xfId="1" applyNumberFormat="1" applyFont="1" applyFill="1" applyBorder="1" applyAlignment="1">
      <alignment horizontal="center" vertical="center"/>
    </xf>
    <xf numFmtId="4" fontId="29" fillId="11" borderId="11" xfId="1" applyNumberFormat="1" applyFont="1" applyFill="1" applyBorder="1" applyAlignment="1">
      <alignment horizontal="center" vertical="center"/>
    </xf>
    <xf numFmtId="4" fontId="29" fillId="11" borderId="41" xfId="1" applyNumberFormat="1" applyFont="1" applyFill="1" applyBorder="1" applyAlignment="1">
      <alignment horizontal="center" vertical="center"/>
    </xf>
    <xf numFmtId="4" fontId="29" fillId="11" borderId="12" xfId="1" applyNumberFormat="1" applyFont="1" applyFill="1" applyBorder="1" applyAlignment="1">
      <alignment horizontal="center" vertical="center"/>
    </xf>
    <xf numFmtId="4" fontId="30" fillId="2" borderId="45" xfId="0" applyNumberFormat="1" applyFont="1" applyFill="1" applyBorder="1" applyAlignment="1">
      <alignment vertical="center" wrapText="1"/>
    </xf>
    <xf numFmtId="4" fontId="30" fillId="3" borderId="45" xfId="0" applyNumberFormat="1" applyFont="1" applyFill="1" applyBorder="1" applyAlignment="1">
      <alignment vertical="center" wrapText="1"/>
    </xf>
    <xf numFmtId="4" fontId="29" fillId="8" borderId="45" xfId="0" applyNumberFormat="1" applyFont="1" applyFill="1" applyBorder="1" applyAlignment="1">
      <alignment vertical="center" wrapText="1"/>
    </xf>
    <xf numFmtId="4" fontId="29" fillId="9" borderId="45" xfId="0" applyNumberFormat="1" applyFont="1" applyFill="1" applyBorder="1" applyAlignment="1">
      <alignment vertical="center" wrapText="1"/>
    </xf>
    <xf numFmtId="4" fontId="29" fillId="9" borderId="45" xfId="0" applyNumberFormat="1" applyFont="1" applyFill="1" applyBorder="1" applyAlignment="1">
      <alignment horizontal="right" vertical="center"/>
    </xf>
    <xf numFmtId="4" fontId="29" fillId="2" borderId="45" xfId="1" applyNumberFormat="1" applyFont="1" applyFill="1" applyBorder="1" applyAlignment="1">
      <alignment horizontal="center" vertical="center"/>
    </xf>
    <xf numFmtId="4" fontId="29" fillId="4" borderId="45" xfId="1" applyNumberFormat="1" applyFont="1" applyFill="1" applyBorder="1" applyAlignment="1">
      <alignment horizontal="center" vertical="center"/>
    </xf>
    <xf numFmtId="4" fontId="29" fillId="11" borderId="27" xfId="1" applyNumberFormat="1" applyFont="1" applyFill="1" applyBorder="1" applyAlignment="1">
      <alignment horizontal="center" vertical="center"/>
    </xf>
    <xf numFmtId="4" fontId="29" fillId="11" borderId="45" xfId="1" applyNumberFormat="1" applyFont="1" applyFill="1" applyBorder="1" applyAlignment="1">
      <alignment horizontal="center" vertical="center"/>
    </xf>
    <xf numFmtId="4" fontId="29" fillId="11" borderId="28" xfId="1" applyNumberFormat="1" applyFont="1" applyFill="1" applyBorder="1" applyAlignment="1">
      <alignment horizontal="center" vertical="center"/>
    </xf>
    <xf numFmtId="4" fontId="29" fillId="4" borderId="22" xfId="1" applyNumberFormat="1" applyFont="1" applyFill="1" applyBorder="1" applyAlignment="1">
      <alignment horizontal="center" vertical="center"/>
    </xf>
    <xf numFmtId="4" fontId="29" fillId="4" borderId="42" xfId="1" applyNumberFormat="1" applyFont="1" applyFill="1" applyBorder="1" applyAlignment="1">
      <alignment horizontal="center" vertical="center"/>
    </xf>
    <xf numFmtId="4" fontId="30" fillId="2" borderId="42" xfId="0" applyNumberFormat="1" applyFont="1" applyFill="1" applyBorder="1" applyAlignment="1">
      <alignment vertical="center" wrapText="1"/>
    </xf>
    <xf numFmtId="4" fontId="30" fillId="3" borderId="42" xfId="0" applyNumberFormat="1" applyFont="1" applyFill="1" applyBorder="1" applyAlignment="1">
      <alignment vertical="center" wrapText="1"/>
    </xf>
    <xf numFmtId="4" fontId="29" fillId="8" borderId="42" xfId="0" applyNumberFormat="1" applyFont="1" applyFill="1" applyBorder="1" applyAlignment="1">
      <alignment vertical="center" wrapText="1"/>
    </xf>
    <xf numFmtId="4" fontId="29" fillId="9" borderId="42" xfId="0" applyNumberFormat="1" applyFont="1" applyFill="1" applyBorder="1" applyAlignment="1">
      <alignment vertical="center" wrapText="1"/>
    </xf>
    <xf numFmtId="4" fontId="29" fillId="9" borderId="42" xfId="0" applyNumberFormat="1" applyFont="1" applyFill="1" applyBorder="1" applyAlignment="1">
      <alignment horizontal="right" vertical="center"/>
    </xf>
    <xf numFmtId="4" fontId="29" fillId="2" borderId="42" xfId="1" applyNumberFormat="1" applyFont="1" applyFill="1" applyBorder="1" applyAlignment="1">
      <alignment horizontal="center" vertical="center"/>
    </xf>
    <xf numFmtId="4" fontId="29" fillId="11" borderId="22" xfId="1" applyNumberFormat="1" applyFont="1" applyFill="1" applyBorder="1" applyAlignment="1">
      <alignment horizontal="center" vertical="center"/>
    </xf>
    <xf numFmtId="4" fontId="29" fillId="11" borderId="42" xfId="1" applyNumberFormat="1" applyFont="1" applyFill="1" applyBorder="1" applyAlignment="1">
      <alignment horizontal="center" vertical="center"/>
    </xf>
    <xf numFmtId="4" fontId="29" fillId="11" borderId="24" xfId="1" applyNumberFormat="1" applyFont="1" applyFill="1" applyBorder="1" applyAlignment="1">
      <alignment horizontal="center" vertical="center"/>
    </xf>
    <xf numFmtId="4" fontId="29" fillId="4" borderId="26" xfId="1" applyNumberFormat="1" applyFont="1" applyFill="1" applyBorder="1" applyAlignment="1">
      <alignment horizontal="center" vertical="center"/>
    </xf>
    <xf numFmtId="4" fontId="29" fillId="4" borderId="47" xfId="1" applyNumberFormat="1" applyFont="1" applyFill="1" applyBorder="1" applyAlignment="1">
      <alignment horizontal="center" vertical="center"/>
    </xf>
    <xf numFmtId="0" fontId="30" fillId="12" borderId="9" xfId="0" applyFont="1" applyFill="1" applyBorder="1" applyAlignment="1">
      <alignment vertical="center" wrapText="1"/>
    </xf>
    <xf numFmtId="0" fontId="30" fillId="12" borderId="27" xfId="0" applyFont="1" applyFill="1" applyBorder="1" applyAlignment="1">
      <alignment vertical="center" wrapText="1"/>
    </xf>
    <xf numFmtId="0" fontId="30" fillId="12" borderId="22" xfId="0" applyFont="1" applyFill="1" applyBorder="1" applyAlignment="1">
      <alignment vertical="center" wrapText="1"/>
    </xf>
    <xf numFmtId="0" fontId="17" fillId="3" borderId="55" xfId="0" applyFont="1" applyFill="1" applyBorder="1" applyAlignment="1">
      <alignment vertical="center" wrapText="1"/>
    </xf>
    <xf numFmtId="0" fontId="17" fillId="3" borderId="61" xfId="0" applyFont="1" applyFill="1" applyBorder="1" applyAlignment="1">
      <alignment vertical="center" wrapText="1"/>
    </xf>
    <xf numFmtId="0" fontId="29" fillId="9" borderId="3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9" fillId="4" borderId="27" xfId="0" applyFont="1" applyFill="1" applyBorder="1" applyAlignment="1">
      <alignment horizontal="center" vertical="center" wrapText="1"/>
    </xf>
    <xf numFmtId="0" fontId="29" fillId="4" borderId="45" xfId="0" applyFont="1" applyFill="1" applyBorder="1" applyAlignment="1">
      <alignment horizontal="center" vertical="center" wrapText="1"/>
    </xf>
    <xf numFmtId="0" fontId="29" fillId="4" borderId="29" xfId="0" applyFont="1" applyFill="1" applyBorder="1" applyAlignment="1">
      <alignment horizontal="center" vertical="center" wrapText="1"/>
    </xf>
    <xf numFmtId="0" fontId="29" fillId="11" borderId="22" xfId="0" applyFont="1" applyFill="1" applyBorder="1" applyAlignment="1">
      <alignment horizontal="center" vertical="center" wrapText="1"/>
    </xf>
    <xf numFmtId="0" fontId="29" fillId="11" borderId="33" xfId="0" applyFont="1" applyFill="1" applyBorder="1" applyAlignment="1">
      <alignment horizontal="center" vertical="center" wrapText="1"/>
    </xf>
    <xf numFmtId="0" fontId="29" fillId="11" borderId="42" xfId="0" applyFont="1" applyFill="1" applyBorder="1" applyAlignment="1">
      <alignment horizontal="center" vertical="center" wrapText="1"/>
    </xf>
    <xf numFmtId="0" fontId="29" fillId="11" borderId="23" xfId="0" applyFont="1" applyFill="1" applyBorder="1" applyAlignment="1">
      <alignment horizontal="center" vertical="center" wrapText="1"/>
    </xf>
    <xf numFmtId="0" fontId="29" fillId="11" borderId="24" xfId="0" applyFont="1" applyFill="1" applyBorder="1" applyAlignment="1">
      <alignment horizontal="center" vertical="center" wrapText="1"/>
    </xf>
    <xf numFmtId="0" fontId="29" fillId="11" borderId="55" xfId="0" applyFont="1" applyFill="1" applyBorder="1" applyAlignment="1">
      <alignment horizontal="center" vertical="center" wrapText="1"/>
    </xf>
    <xf numFmtId="3" fontId="29" fillId="11" borderId="40" xfId="1" applyNumberFormat="1" applyFont="1" applyFill="1" applyBorder="1" applyAlignment="1">
      <alignment horizontal="center" vertical="center"/>
    </xf>
    <xf numFmtId="3" fontId="29" fillId="11" borderId="15" xfId="1" applyNumberFormat="1" applyFont="1" applyFill="1" applyBorder="1" applyAlignment="1">
      <alignment horizontal="center" vertical="center"/>
    </xf>
    <xf numFmtId="3" fontId="29" fillId="11" borderId="39" xfId="1" applyNumberFormat="1" applyFont="1" applyFill="1" applyBorder="1" applyAlignment="1">
      <alignment horizontal="center" vertical="center"/>
    </xf>
    <xf numFmtId="3" fontId="29" fillId="11" borderId="19" xfId="1" applyNumberFormat="1" applyFont="1" applyFill="1" applyBorder="1" applyAlignment="1">
      <alignment horizontal="center" vertical="center"/>
    </xf>
    <xf numFmtId="3" fontId="29" fillId="11" borderId="44" xfId="1" applyNumberFormat="1" applyFont="1" applyFill="1" applyBorder="1" applyAlignment="1">
      <alignment horizontal="center" vertical="center"/>
    </xf>
    <xf numFmtId="3" fontId="29" fillId="11" borderId="16" xfId="1" applyNumberFormat="1" applyFont="1" applyFill="1" applyBorder="1" applyAlignment="1">
      <alignment horizontal="center" vertical="center"/>
    </xf>
    <xf numFmtId="3" fontId="29" fillId="11" borderId="41" xfId="1" applyNumberFormat="1" applyFont="1" applyFill="1" applyBorder="1" applyAlignment="1">
      <alignment horizontal="center" vertical="center"/>
    </xf>
    <xf numFmtId="3" fontId="29" fillId="11" borderId="17" xfId="1" applyNumberFormat="1" applyFont="1" applyFill="1" applyBorder="1" applyAlignment="1">
      <alignment horizontal="center" vertical="center"/>
    </xf>
    <xf numFmtId="4" fontId="29" fillId="9" borderId="47" xfId="0" applyNumberFormat="1" applyFont="1" applyFill="1" applyBorder="1" applyAlignment="1">
      <alignment horizontal="right" vertical="center"/>
    </xf>
    <xf numFmtId="4" fontId="29" fillId="2" borderId="47" xfId="1" applyNumberFormat="1" applyFont="1" applyFill="1" applyBorder="1" applyAlignment="1">
      <alignment horizontal="center" vertical="center"/>
    </xf>
    <xf numFmtId="4" fontId="29" fillId="11" borderId="47" xfId="1" applyNumberFormat="1" applyFont="1" applyFill="1" applyBorder="1" applyAlignment="1">
      <alignment horizontal="center" vertical="center"/>
    </xf>
    <xf numFmtId="3" fontId="29" fillId="11" borderId="47" xfId="1" applyNumberFormat="1" applyFont="1" applyFill="1" applyBorder="1" applyAlignment="1">
      <alignment horizontal="center" vertical="center"/>
    </xf>
    <xf numFmtId="3" fontId="29" fillId="11" borderId="69" xfId="1" applyNumberFormat="1" applyFont="1" applyFill="1" applyBorder="1" applyAlignment="1">
      <alignment horizontal="center" vertical="center"/>
    </xf>
    <xf numFmtId="3" fontId="29" fillId="11" borderId="43" xfId="1" applyNumberFormat="1" applyFont="1" applyFill="1" applyBorder="1" applyAlignment="1">
      <alignment horizontal="center" vertical="center"/>
    </xf>
    <xf numFmtId="3" fontId="29" fillId="11" borderId="18" xfId="1" applyNumberFormat="1" applyFont="1" applyFill="1" applyBorder="1" applyAlignment="1">
      <alignment horizontal="center" vertical="center"/>
    </xf>
    <xf numFmtId="4" fontId="29" fillId="11" borderId="66" xfId="1" applyNumberFormat="1" applyFont="1" applyFill="1" applyBorder="1" applyAlignment="1">
      <alignment horizontal="center" vertical="center"/>
    </xf>
    <xf numFmtId="4" fontId="29" fillId="11" borderId="56" xfId="1" applyNumberFormat="1" applyFont="1" applyFill="1" applyBorder="1" applyAlignment="1">
      <alignment horizontal="center" vertical="center"/>
    </xf>
    <xf numFmtId="0" fontId="30" fillId="3" borderId="45" xfId="0" applyFont="1" applyFill="1" applyBorder="1" applyAlignment="1">
      <alignment vertical="center" wrapText="1"/>
    </xf>
    <xf numFmtId="2" fontId="30" fillId="3" borderId="45" xfId="0" applyNumberFormat="1" applyFont="1" applyFill="1" applyBorder="1" applyAlignment="1">
      <alignment vertical="center" wrapText="1"/>
    </xf>
    <xf numFmtId="0" fontId="30" fillId="12" borderId="27" xfId="0" applyFont="1" applyFill="1" applyBorder="1" applyAlignment="1">
      <alignment horizontal="right" vertical="center" wrapText="1"/>
    </xf>
    <xf numFmtId="4" fontId="29" fillId="11" borderId="13" xfId="1" applyNumberFormat="1" applyFont="1" applyFill="1" applyBorder="1" applyAlignment="1">
      <alignment horizontal="center" vertical="center"/>
    </xf>
    <xf numFmtId="4" fontId="29" fillId="11" borderId="43" xfId="1" applyNumberFormat="1" applyFont="1" applyFill="1" applyBorder="1" applyAlignment="1">
      <alignment horizontal="center" vertical="center"/>
    </xf>
    <xf numFmtId="4" fontId="29" fillId="11" borderId="14" xfId="1" applyNumberFormat="1" applyFont="1" applyFill="1" applyBorder="1" applyAlignment="1">
      <alignment horizontal="center" vertical="center"/>
    </xf>
    <xf numFmtId="4" fontId="30" fillId="2" borderId="43" xfId="0" applyNumberFormat="1" applyFont="1" applyFill="1" applyBorder="1" applyAlignment="1">
      <alignment vertical="center" wrapText="1"/>
    </xf>
    <xf numFmtId="0" fontId="30" fillId="3" borderId="43" xfId="0" applyFont="1" applyFill="1" applyBorder="1" applyAlignment="1">
      <alignment vertical="center" wrapText="1"/>
    </xf>
    <xf numFmtId="4" fontId="29" fillId="8" borderId="43" xfId="0" applyNumberFormat="1" applyFont="1" applyFill="1" applyBorder="1" applyAlignment="1">
      <alignment vertical="center" wrapText="1"/>
    </xf>
    <xf numFmtId="4" fontId="29" fillId="9" borderId="43" xfId="0" applyNumberFormat="1" applyFont="1" applyFill="1" applyBorder="1" applyAlignment="1">
      <alignment vertical="center" wrapText="1"/>
    </xf>
    <xf numFmtId="4" fontId="29" fillId="9" borderId="43" xfId="0" applyNumberFormat="1" applyFont="1" applyFill="1" applyBorder="1" applyAlignment="1">
      <alignment horizontal="right" vertical="center"/>
    </xf>
    <xf numFmtId="4" fontId="29" fillId="2" borderId="43" xfId="1" applyNumberFormat="1" applyFont="1" applyFill="1" applyBorder="1" applyAlignment="1">
      <alignment horizontal="center" vertical="center"/>
    </xf>
    <xf numFmtId="0" fontId="30" fillId="3" borderId="41" xfId="0" applyFont="1" applyFill="1" applyBorder="1" applyAlignment="1">
      <alignment vertical="center" wrapText="1"/>
    </xf>
    <xf numFmtId="0" fontId="30" fillId="12" borderId="7" xfId="0" applyFont="1" applyFill="1" applyBorder="1" applyAlignment="1">
      <alignment horizontal="left" vertical="center" wrapText="1"/>
    </xf>
    <xf numFmtId="164" fontId="29" fillId="4" borderId="43" xfId="1" applyNumberFormat="1" applyFont="1" applyFill="1" applyBorder="1" applyAlignment="1">
      <alignment horizontal="center" vertical="center"/>
    </xf>
    <xf numFmtId="164" fontId="29" fillId="4" borderId="39" xfId="1" applyNumberFormat="1" applyFont="1" applyFill="1" applyBorder="1" applyAlignment="1">
      <alignment horizontal="center" vertical="center"/>
    </xf>
    <xf numFmtId="164" fontId="29" fillId="4" borderId="44" xfId="1" applyNumberFormat="1" applyFont="1" applyFill="1" applyBorder="1" applyAlignment="1">
      <alignment horizontal="center" vertical="center"/>
    </xf>
    <xf numFmtId="164" fontId="29" fillId="4" borderId="40" xfId="1" applyNumberFormat="1" applyFont="1" applyFill="1" applyBorder="1" applyAlignment="1">
      <alignment horizontal="center" vertical="center"/>
    </xf>
    <xf numFmtId="164" fontId="29" fillId="4" borderId="41" xfId="1" applyNumberFormat="1" applyFont="1" applyFill="1" applyBorder="1" applyAlignment="1">
      <alignment horizontal="center" vertical="center"/>
    </xf>
    <xf numFmtId="164" fontId="29" fillId="4" borderId="42" xfId="1" applyNumberFormat="1" applyFont="1" applyFill="1" applyBorder="1" applyAlignment="1">
      <alignment horizontal="center" vertical="center"/>
    </xf>
    <xf numFmtId="164" fontId="29" fillId="4" borderId="47" xfId="1" applyNumberFormat="1" applyFont="1" applyFill="1" applyBorder="1" applyAlignment="1">
      <alignment horizontal="center" vertical="center"/>
    </xf>
    <xf numFmtId="164" fontId="29" fillId="4" borderId="14" xfId="1" applyNumberFormat="1" applyFont="1" applyFill="1" applyBorder="1" applyAlignment="1">
      <alignment horizontal="center" vertical="center"/>
    </xf>
    <xf numFmtId="164" fontId="29" fillId="4" borderId="10" xfId="1" applyNumberFormat="1" applyFont="1" applyFill="1" applyBorder="1" applyAlignment="1">
      <alignment horizontal="center" vertical="center"/>
    </xf>
    <xf numFmtId="164" fontId="29" fillId="4" borderId="6" xfId="1" applyNumberFormat="1" applyFont="1" applyFill="1" applyBorder="1" applyAlignment="1">
      <alignment horizontal="center" vertical="center"/>
    </xf>
    <xf numFmtId="164" fontId="29" fillId="4" borderId="8" xfId="1" applyNumberFormat="1" applyFont="1" applyFill="1" applyBorder="1" applyAlignment="1">
      <alignment horizontal="center" vertical="center"/>
    </xf>
    <xf numFmtId="164" fontId="29" fillId="4" borderId="12" xfId="1" applyNumberFormat="1" applyFont="1" applyFill="1" applyBorder="1" applyAlignment="1">
      <alignment horizontal="center" vertical="center"/>
    </xf>
    <xf numFmtId="164" fontId="29" fillId="4" borderId="24" xfId="1" applyNumberFormat="1" applyFont="1" applyFill="1" applyBorder="1" applyAlignment="1">
      <alignment horizontal="center" vertical="center"/>
    </xf>
    <xf numFmtId="164" fontId="29" fillId="4" borderId="66" xfId="1" applyNumberFormat="1" applyFont="1" applyFill="1" applyBorder="1" applyAlignment="1">
      <alignment horizontal="center" vertical="center"/>
    </xf>
    <xf numFmtId="4" fontId="29" fillId="4" borderId="27" xfId="1" applyNumberFormat="1" applyFont="1" applyFill="1" applyBorder="1" applyAlignment="1">
      <alignment horizontal="center" vertical="center"/>
    </xf>
    <xf numFmtId="0" fontId="30" fillId="12" borderId="39" xfId="0" applyFont="1" applyFill="1" applyBorder="1" applyAlignment="1">
      <alignment vertical="center" wrapText="1"/>
    </xf>
    <xf numFmtId="4" fontId="30" fillId="3" borderId="39" xfId="0" applyNumberFormat="1" applyFont="1" applyFill="1" applyBorder="1" applyAlignment="1">
      <alignment vertical="center" wrapText="1"/>
    </xf>
    <xf numFmtId="4" fontId="29" fillId="4" borderId="15" xfId="1" applyNumberFormat="1" applyFont="1" applyFill="1" applyBorder="1" applyAlignment="1">
      <alignment horizontal="center" vertical="center"/>
    </xf>
    <xf numFmtId="4" fontId="29" fillId="4" borderId="19" xfId="1" applyNumberFormat="1" applyFont="1" applyFill="1" applyBorder="1" applyAlignment="1">
      <alignment horizontal="center" vertical="center"/>
    </xf>
    <xf numFmtId="4" fontId="29" fillId="4" borderId="17" xfId="1" applyNumberFormat="1" applyFont="1" applyFill="1" applyBorder="1" applyAlignment="1">
      <alignment horizontal="center" vertical="center"/>
    </xf>
    <xf numFmtId="0" fontId="30" fillId="12" borderId="11" xfId="0" applyFont="1" applyFill="1" applyBorder="1" applyAlignment="1">
      <alignment horizontal="right" vertical="center" wrapText="1"/>
    </xf>
    <xf numFmtId="4" fontId="18" fillId="2" borderId="45" xfId="0" applyNumberFormat="1" applyFont="1" applyFill="1" applyBorder="1" applyAlignment="1">
      <alignment vertical="center" wrapText="1"/>
    </xf>
    <xf numFmtId="4" fontId="18" fillId="3" borderId="45" xfId="0" applyNumberFormat="1" applyFont="1" applyFill="1" applyBorder="1" applyAlignment="1">
      <alignment vertical="center" wrapText="1"/>
    </xf>
    <xf numFmtId="4" fontId="20" fillId="8" borderId="45" xfId="0" applyNumberFormat="1" applyFont="1" applyFill="1" applyBorder="1" applyAlignment="1">
      <alignment vertical="center" wrapText="1"/>
    </xf>
    <xf numFmtId="4" fontId="20" fillId="9" borderId="45" xfId="0" applyNumberFormat="1" applyFont="1" applyFill="1" applyBorder="1" applyAlignment="1">
      <alignment vertical="center" wrapText="1"/>
    </xf>
    <xf numFmtId="3" fontId="29" fillId="11" borderId="45" xfId="1" applyNumberFormat="1" applyFont="1" applyFill="1" applyBorder="1" applyAlignment="1">
      <alignment horizontal="center" vertical="center"/>
    </xf>
    <xf numFmtId="164" fontId="29" fillId="4" borderId="45" xfId="1" applyNumberFormat="1" applyFont="1" applyFill="1" applyBorder="1" applyAlignment="1">
      <alignment horizontal="center" vertical="center"/>
    </xf>
    <xf numFmtId="164" fontId="29" fillId="4" borderId="28" xfId="1" applyNumberFormat="1" applyFont="1" applyFill="1" applyBorder="1" applyAlignment="1">
      <alignment horizontal="center" vertical="center"/>
    </xf>
    <xf numFmtId="4" fontId="29" fillId="4" borderId="16" xfId="1" applyNumberFormat="1" applyFont="1" applyFill="1" applyBorder="1" applyAlignment="1">
      <alignment horizontal="center" vertical="center"/>
    </xf>
    <xf numFmtId="4" fontId="29" fillId="4" borderId="29" xfId="1" applyNumberFormat="1" applyFont="1" applyFill="1" applyBorder="1" applyAlignment="1">
      <alignment horizontal="center" vertical="center"/>
    </xf>
    <xf numFmtId="3" fontId="29" fillId="11" borderId="21" xfId="1" applyNumberFormat="1" applyFont="1" applyFill="1" applyBorder="1" applyAlignment="1">
      <alignment horizontal="center" vertical="center"/>
    </xf>
    <xf numFmtId="3" fontId="29" fillId="11" borderId="20" xfId="1" applyNumberFormat="1" applyFont="1" applyFill="1" applyBorder="1" applyAlignment="1">
      <alignment horizontal="center" vertical="center"/>
    </xf>
    <xf numFmtId="3" fontId="29" fillId="11" borderId="30" xfId="1" applyNumberFormat="1" applyFont="1" applyFill="1" applyBorder="1" applyAlignment="1">
      <alignment horizontal="center" vertical="center"/>
    </xf>
    <xf numFmtId="4" fontId="18" fillId="2" borderId="43" xfId="0" applyNumberFormat="1" applyFont="1" applyFill="1" applyBorder="1" applyAlignment="1">
      <alignment vertical="center" wrapText="1"/>
    </xf>
    <xf numFmtId="0" fontId="18" fillId="3" borderId="43" xfId="0" applyFont="1" applyFill="1" applyBorder="1" applyAlignment="1">
      <alignment vertical="center" wrapText="1"/>
    </xf>
    <xf numFmtId="2" fontId="18" fillId="3" borderId="43" xfId="0" applyNumberFormat="1" applyFont="1" applyFill="1" applyBorder="1" applyAlignment="1">
      <alignment vertical="center" wrapText="1"/>
    </xf>
    <xf numFmtId="4" fontId="20" fillId="8" borderId="43" xfId="0" applyNumberFormat="1" applyFont="1" applyFill="1" applyBorder="1" applyAlignment="1">
      <alignment vertical="center" wrapText="1"/>
    </xf>
    <xf numFmtId="4" fontId="20" fillId="9" borderId="43" xfId="0" applyNumberFormat="1" applyFont="1" applyFill="1" applyBorder="1" applyAlignment="1">
      <alignment vertical="center" wrapText="1"/>
    </xf>
    <xf numFmtId="0" fontId="18" fillId="3" borderId="41" xfId="0" applyFont="1" applyFill="1" applyBorder="1" applyAlignment="1">
      <alignment vertical="center" wrapText="1"/>
    </xf>
    <xf numFmtId="2" fontId="18" fillId="3" borderId="41" xfId="0" applyNumberFormat="1" applyFont="1" applyFill="1" applyBorder="1" applyAlignment="1">
      <alignment vertical="center" wrapText="1"/>
    </xf>
    <xf numFmtId="0" fontId="30" fillId="12" borderId="22" xfId="0" applyFont="1" applyFill="1" applyBorder="1" applyAlignment="1">
      <alignment horizontal="left" vertical="center" wrapText="1"/>
    </xf>
    <xf numFmtId="0" fontId="30" fillId="3" borderId="42" xfId="0" applyFont="1" applyFill="1" applyBorder="1" applyAlignment="1">
      <alignment vertical="center" wrapText="1"/>
    </xf>
    <xf numFmtId="1" fontId="29" fillId="11" borderId="40" xfId="1" applyNumberFormat="1" applyFont="1" applyFill="1" applyBorder="1" applyAlignment="1">
      <alignment horizontal="center" vertical="center"/>
    </xf>
    <xf numFmtId="1" fontId="29" fillId="11" borderId="39" xfId="1" applyNumberFormat="1" applyFont="1" applyFill="1" applyBorder="1" applyAlignment="1">
      <alignment horizontal="center" vertical="center"/>
    </xf>
    <xf numFmtId="1" fontId="29" fillId="11" borderId="44" xfId="1" applyNumberFormat="1" applyFont="1" applyFill="1" applyBorder="1" applyAlignment="1">
      <alignment horizontal="center" vertical="center"/>
    </xf>
    <xf numFmtId="1" fontId="29" fillId="11" borderId="41" xfId="1" applyNumberFormat="1" applyFont="1" applyFill="1" applyBorder="1" applyAlignment="1">
      <alignment horizontal="center" vertical="center"/>
    </xf>
    <xf numFmtId="1" fontId="29" fillId="11" borderId="43" xfId="1" applyNumberFormat="1" applyFont="1" applyFill="1" applyBorder="1" applyAlignment="1">
      <alignment horizontal="center" vertical="center"/>
    </xf>
    <xf numFmtId="1" fontId="29" fillId="11" borderId="45" xfId="1" applyNumberFormat="1" applyFont="1" applyFill="1" applyBorder="1" applyAlignment="1">
      <alignment horizontal="center" vertical="center"/>
    </xf>
    <xf numFmtId="1" fontId="29" fillId="11" borderId="42" xfId="1" applyNumberFormat="1" applyFont="1" applyFill="1" applyBorder="1" applyAlignment="1">
      <alignment horizontal="center" vertical="center"/>
    </xf>
    <xf numFmtId="3" fontId="29" fillId="11" borderId="42" xfId="1" applyNumberFormat="1" applyFont="1" applyFill="1" applyBorder="1" applyAlignment="1">
      <alignment horizontal="center" vertical="center"/>
    </xf>
    <xf numFmtId="3" fontId="29" fillId="11" borderId="53" xfId="1" applyNumberFormat="1" applyFont="1" applyFill="1" applyBorder="1" applyAlignment="1">
      <alignment horizontal="center" vertical="center"/>
    </xf>
    <xf numFmtId="3" fontId="29" fillId="11" borderId="68" xfId="1" applyNumberFormat="1" applyFont="1" applyFill="1" applyBorder="1" applyAlignment="1">
      <alignment horizontal="center" vertical="center"/>
    </xf>
    <xf numFmtId="3" fontId="29" fillId="11" borderId="51" xfId="1" applyNumberFormat="1" applyFont="1" applyFill="1" applyBorder="1" applyAlignment="1">
      <alignment horizontal="center" vertical="center"/>
    </xf>
    <xf numFmtId="3" fontId="29" fillId="11" borderId="48" xfId="1" applyNumberFormat="1" applyFont="1" applyFill="1" applyBorder="1" applyAlignment="1">
      <alignment horizontal="center" vertical="center"/>
    </xf>
    <xf numFmtId="3" fontId="29" fillId="11" borderId="52" xfId="1" applyNumberFormat="1" applyFont="1" applyFill="1" applyBorder="1" applyAlignment="1">
      <alignment horizontal="center" vertical="center"/>
    </xf>
    <xf numFmtId="3" fontId="29" fillId="11" borderId="0" xfId="1" applyNumberFormat="1" applyFont="1" applyFill="1" applyBorder="1" applyAlignment="1">
      <alignment horizontal="center" vertical="center"/>
    </xf>
    <xf numFmtId="3" fontId="29" fillId="11" borderId="61" xfId="1" applyNumberFormat="1" applyFont="1" applyFill="1" applyBorder="1" applyAlignment="1">
      <alignment horizontal="center" vertical="center"/>
    </xf>
    <xf numFmtId="164" fontId="33" fillId="4" borderId="47" xfId="1" applyNumberFormat="1" applyFont="1" applyFill="1" applyBorder="1" applyAlignment="1">
      <alignment horizontal="center" vertical="center"/>
    </xf>
    <xf numFmtId="4" fontId="33" fillId="4" borderId="39" xfId="1" applyNumberFormat="1" applyFont="1" applyFill="1" applyBorder="1" applyAlignment="1">
      <alignment horizontal="center" vertical="center"/>
    </xf>
    <xf numFmtId="4" fontId="33" fillId="4" borderId="41" xfId="1" applyNumberFormat="1" applyFont="1" applyFill="1" applyBorder="1" applyAlignment="1">
      <alignment horizontal="center" vertical="center"/>
    </xf>
    <xf numFmtId="4" fontId="31" fillId="4" borderId="40" xfId="1" applyNumberFormat="1" applyFont="1" applyFill="1" applyBorder="1" applyAlignment="1">
      <alignment horizontal="center" vertical="center"/>
    </xf>
    <xf numFmtId="4" fontId="31" fillId="4" borderId="41" xfId="1" applyNumberFormat="1" applyFont="1" applyFill="1" applyBorder="1" applyAlignment="1">
      <alignment horizontal="center" vertical="center"/>
    </xf>
    <xf numFmtId="4" fontId="33" fillId="4" borderId="44" xfId="1" applyNumberFormat="1" applyFont="1" applyFill="1" applyBorder="1" applyAlignment="1">
      <alignment horizontal="center" vertical="center"/>
    </xf>
    <xf numFmtId="49" fontId="29" fillId="4" borderId="2" xfId="0" applyNumberFormat="1" applyFont="1" applyFill="1" applyBorder="1" applyAlignment="1">
      <alignment horizontal="center" vertical="center" wrapText="1"/>
    </xf>
    <xf numFmtId="49" fontId="29" fillId="4" borderId="4" xfId="0" applyNumberFormat="1" applyFont="1" applyFill="1" applyBorder="1" applyAlignment="1">
      <alignment horizontal="center" vertical="center" wrapText="1"/>
    </xf>
    <xf numFmtId="0" fontId="30" fillId="12" borderId="26" xfId="0" applyFont="1" applyFill="1" applyBorder="1" applyAlignment="1">
      <alignment vertical="center" wrapText="1"/>
    </xf>
    <xf numFmtId="0" fontId="29" fillId="4" borderId="23" xfId="0" applyFont="1" applyFill="1" applyBorder="1" applyAlignment="1">
      <alignment horizontal="center" vertical="center" wrapText="1"/>
    </xf>
    <xf numFmtId="4" fontId="29" fillId="4" borderId="18" xfId="1" applyNumberFormat="1" applyFont="1" applyFill="1" applyBorder="1" applyAlignment="1">
      <alignment horizontal="center" vertical="center"/>
    </xf>
    <xf numFmtId="4" fontId="29" fillId="4" borderId="23" xfId="1" applyNumberFormat="1" applyFont="1" applyFill="1" applyBorder="1" applyAlignment="1">
      <alignment horizontal="center" vertical="center"/>
    </xf>
    <xf numFmtId="4" fontId="29" fillId="4" borderId="69" xfId="1" applyNumberFormat="1" applyFont="1" applyFill="1" applyBorder="1" applyAlignment="1">
      <alignment horizontal="center" vertical="center"/>
    </xf>
    <xf numFmtId="4" fontId="30" fillId="0" borderId="39" xfId="0" applyNumberFormat="1" applyFont="1" applyFill="1" applyBorder="1" applyAlignment="1">
      <alignment vertical="center" wrapText="1"/>
    </xf>
    <xf numFmtId="0" fontId="30" fillId="0" borderId="39" xfId="0" applyFont="1" applyFill="1" applyBorder="1" applyAlignment="1">
      <alignment vertical="center" wrapText="1"/>
    </xf>
    <xf numFmtId="2" fontId="30" fillId="0" borderId="39" xfId="0" applyNumberFormat="1" applyFont="1" applyFill="1" applyBorder="1" applyAlignment="1">
      <alignment vertical="center" wrapText="1"/>
    </xf>
    <xf numFmtId="4" fontId="29" fillId="0" borderId="39" xfId="0" applyNumberFormat="1" applyFont="1" applyFill="1" applyBorder="1" applyAlignment="1">
      <alignment vertical="center" wrapText="1"/>
    </xf>
    <xf numFmtId="4" fontId="29" fillId="0" borderId="39" xfId="0" applyNumberFormat="1" applyFont="1" applyFill="1" applyBorder="1" applyAlignment="1">
      <alignment horizontal="right" vertical="center"/>
    </xf>
    <xf numFmtId="4" fontId="29" fillId="0" borderId="39" xfId="1" applyNumberFormat="1" applyFont="1" applyFill="1" applyBorder="1" applyAlignment="1">
      <alignment horizontal="center" vertical="center"/>
    </xf>
    <xf numFmtId="1" fontId="29" fillId="0" borderId="39" xfId="1" applyNumberFormat="1" applyFont="1" applyFill="1" applyBorder="1" applyAlignment="1">
      <alignment horizontal="center" vertical="center"/>
    </xf>
    <xf numFmtId="3" fontId="29" fillId="0" borderId="39" xfId="1" applyNumberFormat="1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vertical="center" wrapText="1"/>
    </xf>
    <xf numFmtId="4" fontId="30" fillId="0" borderId="47" xfId="0" applyNumberFormat="1" applyFont="1" applyFill="1" applyBorder="1" applyAlignment="1">
      <alignment vertical="center" wrapText="1"/>
    </xf>
    <xf numFmtId="4" fontId="29" fillId="0" borderId="47" xfId="0" applyNumberFormat="1" applyFont="1" applyFill="1" applyBorder="1" applyAlignment="1">
      <alignment vertical="center" wrapText="1"/>
    </xf>
    <xf numFmtId="4" fontId="29" fillId="0" borderId="47" xfId="0" applyNumberFormat="1" applyFont="1" applyFill="1" applyBorder="1" applyAlignment="1">
      <alignment horizontal="right" vertical="center"/>
    </xf>
    <xf numFmtId="4" fontId="29" fillId="0" borderId="47" xfId="1" applyNumberFormat="1" applyFont="1" applyFill="1" applyBorder="1" applyAlignment="1">
      <alignment horizontal="center" vertical="center"/>
    </xf>
    <xf numFmtId="4" fontId="29" fillId="0" borderId="26" xfId="1" applyNumberFormat="1" applyFont="1" applyFill="1" applyBorder="1" applyAlignment="1">
      <alignment horizontal="center" vertical="center"/>
    </xf>
    <xf numFmtId="1" fontId="29" fillId="0" borderId="47" xfId="1" applyNumberFormat="1" applyFont="1" applyFill="1" applyBorder="1" applyAlignment="1">
      <alignment horizontal="center" vertical="center"/>
    </xf>
    <xf numFmtId="3" fontId="29" fillId="0" borderId="47" xfId="1" applyNumberFormat="1" applyFont="1" applyFill="1" applyBorder="1" applyAlignment="1">
      <alignment horizontal="center" vertical="center"/>
    </xf>
    <xf numFmtId="4" fontId="29" fillId="0" borderId="66" xfId="1" applyNumberFormat="1" applyFont="1" applyFill="1" applyBorder="1" applyAlignment="1">
      <alignment horizontal="center" vertical="center"/>
    </xf>
    <xf numFmtId="3" fontId="32" fillId="0" borderId="54" xfId="1" applyNumberFormat="1" applyFont="1" applyFill="1" applyBorder="1" applyAlignment="1">
      <alignment horizontal="center" vertical="center"/>
    </xf>
    <xf numFmtId="4" fontId="29" fillId="0" borderId="4" xfId="1" applyNumberFormat="1" applyFont="1" applyFill="1" applyBorder="1" applyAlignment="1">
      <alignment horizontal="center" vertical="center"/>
    </xf>
    <xf numFmtId="164" fontId="29" fillId="0" borderId="54" xfId="1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0" fillId="0" borderId="0" xfId="0" applyBorder="1"/>
    <xf numFmtId="0" fontId="0" fillId="0" borderId="60" xfId="0" applyBorder="1"/>
    <xf numFmtId="3" fontId="32" fillId="0" borderId="39" xfId="1" applyNumberFormat="1" applyFont="1" applyFill="1" applyBorder="1" applyAlignment="1">
      <alignment horizontal="center" vertical="center"/>
    </xf>
    <xf numFmtId="164" fontId="29" fillId="0" borderId="39" xfId="1" applyNumberFormat="1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vertical="center" wrapText="1"/>
    </xf>
    <xf numFmtId="0" fontId="29" fillId="0" borderId="39" xfId="0" applyFont="1" applyFill="1" applyBorder="1" applyAlignment="1">
      <alignment horizontal="left" vertical="center" wrapText="1"/>
    </xf>
    <xf numFmtId="4" fontId="29" fillId="6" borderId="39" xfId="1" applyNumberFormat="1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 wrapText="1"/>
    </xf>
    <xf numFmtId="49" fontId="29" fillId="0" borderId="43" xfId="0" applyNumberFormat="1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4" fontId="31" fillId="6" borderId="43" xfId="1" applyNumberFormat="1" applyFont="1" applyFill="1" applyBorder="1" applyAlignment="1">
      <alignment horizontal="center" vertical="center"/>
    </xf>
    <xf numFmtId="164" fontId="29" fillId="0" borderId="43" xfId="1" applyNumberFormat="1" applyFont="1" applyFill="1" applyBorder="1" applyAlignment="1">
      <alignment horizontal="center" vertical="center"/>
    </xf>
    <xf numFmtId="4" fontId="29" fillId="0" borderId="43" xfId="1" applyNumberFormat="1" applyFont="1" applyFill="1" applyBorder="1" applyAlignment="1">
      <alignment horizontal="center" vertical="center"/>
    </xf>
    <xf numFmtId="49" fontId="29" fillId="0" borderId="43" xfId="0" applyNumberFormat="1" applyFont="1" applyFill="1" applyBorder="1" applyAlignment="1">
      <alignment horizontal="center" vertical="center" wrapText="1"/>
    </xf>
    <xf numFmtId="49" fontId="29" fillId="0" borderId="45" xfId="0" applyNumberFormat="1" applyFont="1" applyFill="1" applyBorder="1" applyAlignment="1">
      <alignment horizontal="center" vertical="center" wrapText="1"/>
    </xf>
    <xf numFmtId="49" fontId="29" fillId="0" borderId="43" xfId="0" applyNumberFormat="1" applyFont="1" applyFill="1" applyBorder="1" applyAlignment="1">
      <alignment horizontal="center" vertical="center" wrapText="1"/>
    </xf>
    <xf numFmtId="49" fontId="29" fillId="0" borderId="39" xfId="0" applyNumberFormat="1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 wrapText="1"/>
    </xf>
    <xf numFmtId="49" fontId="29" fillId="0" borderId="44" xfId="0" applyNumberFormat="1" applyFont="1" applyFill="1" applyBorder="1" applyAlignment="1">
      <alignment horizontal="center" vertical="center" wrapText="1"/>
    </xf>
    <xf numFmtId="49" fontId="29" fillId="0" borderId="45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29" fillId="0" borderId="39" xfId="0" applyFont="1" applyFill="1" applyBorder="1" applyAlignment="1">
      <alignment horizontal="center" vertical="center" wrapText="1"/>
    </xf>
    <xf numFmtId="49" fontId="29" fillId="13" borderId="19" xfId="0" applyNumberFormat="1" applyFont="1" applyFill="1" applyBorder="1" applyAlignment="1">
      <alignment horizontal="center" vertical="center" wrapText="1"/>
    </xf>
    <xf numFmtId="49" fontId="29" fillId="13" borderId="68" xfId="0" applyNumberFormat="1" applyFont="1" applyFill="1" applyBorder="1" applyAlignment="1">
      <alignment horizontal="center" vertical="center" wrapText="1"/>
    </xf>
    <xf numFmtId="49" fontId="29" fillId="13" borderId="20" xfId="0" applyNumberFormat="1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left" wrapText="1"/>
    </xf>
    <xf numFmtId="49" fontId="29" fillId="0" borderId="19" xfId="0" applyNumberFormat="1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57" xfId="0" applyFont="1" applyFill="1" applyBorder="1" applyAlignment="1">
      <alignment horizontal="center" vertical="center" wrapText="1"/>
    </xf>
    <xf numFmtId="49" fontId="23" fillId="10" borderId="49" xfId="0" applyNumberFormat="1" applyFont="1" applyFill="1" applyBorder="1" applyAlignment="1">
      <alignment horizontal="center" vertical="center" wrapText="1"/>
    </xf>
    <xf numFmtId="49" fontId="23" fillId="10" borderId="56" xfId="0" applyNumberFormat="1" applyFont="1" applyFill="1" applyBorder="1" applyAlignment="1">
      <alignment horizontal="center" vertical="center" wrapText="1"/>
    </xf>
    <xf numFmtId="49" fontId="23" fillId="10" borderId="2" xfId="0" applyNumberFormat="1" applyFont="1" applyFill="1" applyBorder="1" applyAlignment="1">
      <alignment horizontal="center" vertical="center" wrapText="1"/>
    </xf>
    <xf numFmtId="49" fontId="23" fillId="10" borderId="4" xfId="0" applyNumberFormat="1" applyFont="1" applyFill="1" applyBorder="1" applyAlignment="1">
      <alignment horizontal="center" vertical="center" wrapText="1"/>
    </xf>
    <xf numFmtId="49" fontId="23" fillId="3" borderId="58" xfId="0" applyNumberFormat="1" applyFont="1" applyFill="1" applyBorder="1" applyAlignment="1">
      <alignment horizontal="center" vertical="center" wrapText="1"/>
    </xf>
    <xf numFmtId="49" fontId="23" fillId="3" borderId="47" xfId="0" applyNumberFormat="1" applyFont="1" applyFill="1" applyBorder="1" applyAlignment="1">
      <alignment horizontal="center" vertical="center" wrapText="1"/>
    </xf>
    <xf numFmtId="49" fontId="23" fillId="3" borderId="59" xfId="0" applyNumberFormat="1" applyFont="1" applyFill="1" applyBorder="1" applyAlignment="1">
      <alignment horizontal="center" vertical="center" wrapText="1"/>
    </xf>
    <xf numFmtId="49" fontId="23" fillId="3" borderId="54" xfId="0" applyNumberFormat="1" applyFont="1" applyFill="1" applyBorder="1" applyAlignment="1">
      <alignment horizontal="center" vertical="center" wrapText="1"/>
    </xf>
    <xf numFmtId="49" fontId="23" fillId="3" borderId="8" xfId="0" applyNumberFormat="1" applyFont="1" applyFill="1" applyBorder="1" applyAlignment="1">
      <alignment horizontal="center" vertical="center" wrapText="1"/>
    </xf>
    <xf numFmtId="49" fontId="23" fillId="3" borderId="12" xfId="0" applyNumberFormat="1" applyFont="1" applyFill="1" applyBorder="1" applyAlignment="1">
      <alignment horizontal="center" vertical="center" wrapText="1"/>
    </xf>
    <xf numFmtId="49" fontId="23" fillId="4" borderId="59" xfId="0" applyNumberFormat="1" applyFont="1" applyFill="1" applyBorder="1" applyAlignment="1">
      <alignment horizontal="center" vertical="center" wrapText="1"/>
    </xf>
    <xf numFmtId="49" fontId="23" fillId="4" borderId="54" xfId="0" applyNumberFormat="1" applyFont="1" applyFill="1" applyBorder="1" applyAlignment="1">
      <alignment horizontal="center" vertical="center" wrapText="1"/>
    </xf>
    <xf numFmtId="49" fontId="23" fillId="4" borderId="49" xfId="0" applyNumberFormat="1" applyFont="1" applyFill="1" applyBorder="1" applyAlignment="1">
      <alignment horizontal="center" vertical="center" wrapText="1"/>
    </xf>
    <xf numFmtId="49" fontId="23" fillId="4" borderId="56" xfId="0" applyNumberFormat="1" applyFont="1" applyFill="1" applyBorder="1" applyAlignment="1">
      <alignment horizontal="center" vertical="center" wrapText="1"/>
    </xf>
    <xf numFmtId="49" fontId="23" fillId="3" borderId="49" xfId="0" applyNumberFormat="1" applyFont="1" applyFill="1" applyBorder="1" applyAlignment="1">
      <alignment horizontal="center" vertical="center" wrapText="1"/>
    </xf>
    <xf numFmtId="49" fontId="23" fillId="3" borderId="56" xfId="0" applyNumberFormat="1" applyFont="1" applyFill="1" applyBorder="1" applyAlignment="1">
      <alignment horizontal="center" vertical="center" wrapText="1"/>
    </xf>
    <xf numFmtId="0" fontId="20" fillId="5" borderId="46" xfId="0" applyFont="1" applyFill="1" applyBorder="1" applyAlignment="1">
      <alignment horizontal="center" vertical="center" wrapText="1"/>
    </xf>
    <xf numFmtId="0" fontId="20" fillId="5" borderId="27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49" fontId="17" fillId="2" borderId="40" xfId="0" applyNumberFormat="1" applyFont="1" applyFill="1" applyBorder="1" applyAlignment="1">
      <alignment horizontal="center" vertical="center" wrapText="1"/>
    </xf>
    <xf numFmtId="49" fontId="17" fillId="2" borderId="39" xfId="0" applyNumberFormat="1" applyFont="1" applyFill="1" applyBorder="1" applyAlignment="1">
      <alignment horizontal="center" vertical="center" wrapText="1"/>
    </xf>
    <xf numFmtId="49" fontId="17" fillId="3" borderId="40" xfId="0" applyNumberFormat="1" applyFont="1" applyFill="1" applyBorder="1" applyAlignment="1">
      <alignment horizontal="center" vertical="center" wrapText="1"/>
    </xf>
    <xf numFmtId="49" fontId="17" fillId="3" borderId="15" xfId="0" applyNumberFormat="1" applyFont="1" applyFill="1" applyBorder="1" applyAlignment="1">
      <alignment horizontal="center" vertical="center" wrapText="1"/>
    </xf>
    <xf numFmtId="49" fontId="17" fillId="3" borderId="39" xfId="0" applyNumberFormat="1" applyFont="1" applyFill="1" applyBorder="1" applyAlignment="1">
      <alignment horizontal="center" vertical="center" wrapText="1"/>
    </xf>
    <xf numFmtId="49" fontId="17" fillId="3" borderId="19" xfId="0" applyNumberFormat="1" applyFont="1" applyFill="1" applyBorder="1" applyAlignment="1">
      <alignment horizontal="center" vertical="center" wrapText="1"/>
    </xf>
    <xf numFmtId="49" fontId="23" fillId="3" borderId="46" xfId="0" applyNumberFormat="1" applyFont="1" applyFill="1" applyBorder="1" applyAlignment="1">
      <alignment horizontal="center" vertical="center" wrapText="1"/>
    </xf>
    <xf numFmtId="49" fontId="23" fillId="3" borderId="26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5" fillId="3" borderId="55" xfId="0" applyFont="1" applyFill="1" applyBorder="1" applyAlignment="1">
      <alignment horizontal="center"/>
    </xf>
    <xf numFmtId="0" fontId="25" fillId="3" borderId="61" xfId="0" applyFont="1" applyFill="1" applyBorder="1" applyAlignment="1">
      <alignment horizontal="center"/>
    </xf>
    <xf numFmtId="0" fontId="25" fillId="3" borderId="62" xfId="0" applyFont="1" applyFill="1" applyBorder="1" applyAlignment="1">
      <alignment horizontal="center"/>
    </xf>
    <xf numFmtId="0" fontId="24" fillId="4" borderId="61" xfId="0" applyFont="1" applyFill="1" applyBorder="1" applyAlignment="1">
      <alignment horizontal="center"/>
    </xf>
    <xf numFmtId="0" fontId="24" fillId="4" borderId="62" xfId="0" applyFont="1" applyFill="1" applyBorder="1" applyAlignment="1">
      <alignment horizontal="center"/>
    </xf>
    <xf numFmtId="0" fontId="25" fillId="10" borderId="55" xfId="0" applyFont="1" applyFill="1" applyBorder="1" applyAlignment="1">
      <alignment horizontal="center"/>
    </xf>
    <xf numFmtId="0" fontId="25" fillId="10" borderId="61" xfId="0" applyFont="1" applyFill="1" applyBorder="1" applyAlignment="1">
      <alignment horizontal="center"/>
    </xf>
    <xf numFmtId="0" fontId="25" fillId="10" borderId="62" xfId="0" applyFont="1" applyFill="1" applyBorder="1" applyAlignment="1">
      <alignment horizontal="center"/>
    </xf>
    <xf numFmtId="49" fontId="17" fillId="9" borderId="49" xfId="0" applyNumberFormat="1" applyFont="1" applyFill="1" applyBorder="1" applyAlignment="1">
      <alignment horizontal="center" vertical="center" wrapText="1"/>
    </xf>
    <xf numFmtId="49" fontId="17" fillId="9" borderId="60" xfId="0" applyNumberFormat="1" applyFont="1" applyFill="1" applyBorder="1" applyAlignment="1">
      <alignment horizontal="center" vertical="center" wrapText="1"/>
    </xf>
    <xf numFmtId="49" fontId="29" fillId="4" borderId="2" xfId="0" applyNumberFormat="1" applyFont="1" applyFill="1" applyBorder="1" applyAlignment="1">
      <alignment horizontal="center" vertical="center" wrapText="1"/>
    </xf>
    <xf numFmtId="49" fontId="29" fillId="4" borderId="3" xfId="0" applyNumberFormat="1" applyFont="1" applyFill="1" applyBorder="1" applyAlignment="1">
      <alignment horizontal="center" vertical="center" wrapText="1"/>
    </xf>
    <xf numFmtId="49" fontId="29" fillId="4" borderId="49" xfId="0" applyNumberFormat="1" applyFont="1" applyFill="1" applyBorder="1" applyAlignment="1">
      <alignment horizontal="center" vertical="center" wrapText="1"/>
    </xf>
    <xf numFmtId="49" fontId="29" fillId="4" borderId="60" xfId="0" applyNumberFormat="1" applyFont="1" applyFill="1" applyBorder="1" applyAlignment="1">
      <alignment horizontal="center" vertical="center" wrapText="1"/>
    </xf>
    <xf numFmtId="49" fontId="29" fillId="11" borderId="49" xfId="0" applyNumberFormat="1" applyFont="1" applyFill="1" applyBorder="1" applyAlignment="1">
      <alignment horizontal="center" vertical="center" wrapText="1"/>
    </xf>
    <xf numFmtId="49" fontId="29" fillId="11" borderId="60" xfId="0" applyNumberFormat="1" applyFont="1" applyFill="1" applyBorder="1" applyAlignment="1">
      <alignment horizontal="center" vertical="center" wrapText="1"/>
    </xf>
    <xf numFmtId="49" fontId="29" fillId="11" borderId="2" xfId="0" applyNumberFormat="1" applyFont="1" applyFill="1" applyBorder="1" applyAlignment="1">
      <alignment horizontal="center" vertical="center" wrapText="1"/>
    </xf>
    <xf numFmtId="49" fontId="29" fillId="11" borderId="3" xfId="0" applyNumberFormat="1" applyFont="1" applyFill="1" applyBorder="1" applyAlignment="1">
      <alignment horizontal="center" vertical="center" wrapText="1"/>
    </xf>
    <xf numFmtId="0" fontId="17" fillId="5" borderId="46" xfId="0" applyFont="1" applyFill="1" applyBorder="1" applyAlignment="1">
      <alignment horizontal="center" vertical="center" wrapText="1"/>
    </xf>
    <xf numFmtId="0" fontId="17" fillId="5" borderId="27" xfId="0" applyFont="1" applyFill="1" applyBorder="1" applyAlignment="1">
      <alignment horizontal="center" vertical="center" wrapText="1"/>
    </xf>
    <xf numFmtId="49" fontId="17" fillId="8" borderId="49" xfId="0" applyNumberFormat="1" applyFont="1" applyFill="1" applyBorder="1" applyAlignment="1">
      <alignment horizontal="center" vertical="center" wrapText="1"/>
    </xf>
    <xf numFmtId="49" fontId="17" fillId="8" borderId="60" xfId="0" applyNumberFormat="1" applyFont="1" applyFill="1" applyBorder="1" applyAlignment="1">
      <alignment horizontal="center" vertical="center" wrapText="1"/>
    </xf>
    <xf numFmtId="49" fontId="29" fillId="4" borderId="4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left" wrapText="1"/>
    </xf>
    <xf numFmtId="0" fontId="30" fillId="12" borderId="7" xfId="0" applyFont="1" applyFill="1" applyBorder="1" applyAlignment="1">
      <alignment horizontal="left" vertical="center" wrapText="1"/>
    </xf>
    <xf numFmtId="0" fontId="30" fillId="12" borderId="5" xfId="0" applyFont="1" applyFill="1" applyBorder="1" applyAlignment="1">
      <alignment horizontal="left" vertical="center" wrapText="1"/>
    </xf>
    <xf numFmtId="0" fontId="30" fillId="12" borderId="13" xfId="0" applyFont="1" applyFill="1" applyBorder="1" applyAlignment="1">
      <alignment horizontal="left" vertical="center" wrapText="1"/>
    </xf>
    <xf numFmtId="0" fontId="30" fillId="12" borderId="9" xfId="0" applyFont="1" applyFill="1" applyBorder="1" applyAlignment="1">
      <alignment horizontal="left" vertical="center" wrapText="1"/>
    </xf>
    <xf numFmtId="0" fontId="29" fillId="3" borderId="59" xfId="0" applyFont="1" applyFill="1" applyBorder="1" applyAlignment="1">
      <alignment horizontal="center" vertical="center" wrapText="1"/>
    </xf>
    <xf numFmtId="0" fontId="29" fillId="3" borderId="67" xfId="0" applyFont="1" applyFill="1" applyBorder="1" applyAlignment="1">
      <alignment horizontal="center" vertical="center" wrapText="1"/>
    </xf>
    <xf numFmtId="49" fontId="29" fillId="9" borderId="49" xfId="0" applyNumberFormat="1" applyFont="1" applyFill="1" applyBorder="1" applyAlignment="1">
      <alignment horizontal="center" vertical="center" wrapText="1"/>
    </xf>
    <xf numFmtId="49" fontId="29" fillId="9" borderId="60" xfId="0" applyNumberFormat="1" applyFont="1" applyFill="1" applyBorder="1" applyAlignment="1">
      <alignment horizontal="center" vertical="center" wrapText="1"/>
    </xf>
    <xf numFmtId="49" fontId="29" fillId="3" borderId="49" xfId="0" applyNumberFormat="1" applyFont="1" applyFill="1" applyBorder="1" applyAlignment="1">
      <alignment horizontal="center" vertical="center" wrapText="1"/>
    </xf>
    <xf numFmtId="49" fontId="29" fillId="3" borderId="60" xfId="0" applyNumberFormat="1" applyFont="1" applyFill="1" applyBorder="1" applyAlignment="1">
      <alignment horizontal="center" vertical="center" wrapText="1"/>
    </xf>
    <xf numFmtId="49" fontId="29" fillId="4" borderId="2" xfId="0" applyNumberFormat="1" applyFont="1" applyFill="1" applyBorder="1" applyAlignment="1">
      <alignment horizontal="center" vertical="top" wrapText="1"/>
    </xf>
    <xf numFmtId="49" fontId="29" fillId="4" borderId="4" xfId="0" applyNumberFormat="1" applyFont="1" applyFill="1" applyBorder="1" applyAlignment="1">
      <alignment horizontal="center" vertical="top" wrapText="1"/>
    </xf>
    <xf numFmtId="49" fontId="29" fillId="11" borderId="4" xfId="0" applyNumberFormat="1" applyFont="1" applyFill="1" applyBorder="1" applyAlignment="1">
      <alignment horizontal="center" vertical="center" wrapText="1"/>
    </xf>
    <xf numFmtId="49" fontId="29" fillId="3" borderId="50" xfId="0" applyNumberFormat="1" applyFont="1" applyFill="1" applyBorder="1" applyAlignment="1">
      <alignment horizontal="center" vertical="center" wrapText="1"/>
    </xf>
    <xf numFmtId="0" fontId="29" fillId="3" borderId="60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 wrapText="1"/>
    </xf>
    <xf numFmtId="49" fontId="29" fillId="4" borderId="56" xfId="0" applyNumberFormat="1" applyFont="1" applyFill="1" applyBorder="1" applyAlignment="1">
      <alignment horizontal="center" vertical="center" wrapText="1"/>
    </xf>
    <xf numFmtId="49" fontId="29" fillId="11" borderId="50" xfId="0" applyNumberFormat="1" applyFont="1" applyFill="1" applyBorder="1" applyAlignment="1">
      <alignment horizontal="center" vertical="center" wrapText="1"/>
    </xf>
    <xf numFmtId="49" fontId="29" fillId="11" borderId="25" xfId="0" applyNumberFormat="1" applyFont="1" applyFill="1" applyBorder="1" applyAlignment="1">
      <alignment horizontal="center" vertical="center" wrapText="1"/>
    </xf>
    <xf numFmtId="49" fontId="29" fillId="4" borderId="50" xfId="0" applyNumberFormat="1" applyFont="1" applyFill="1" applyBorder="1" applyAlignment="1">
      <alignment horizontal="center" vertical="center" wrapText="1"/>
    </xf>
    <xf numFmtId="0" fontId="29" fillId="5" borderId="46" xfId="0" applyFont="1" applyFill="1" applyBorder="1" applyAlignment="1">
      <alignment horizontal="center" vertical="center" wrapText="1"/>
    </xf>
    <xf numFmtId="0" fontId="29" fillId="5" borderId="27" xfId="0" applyFont="1" applyFill="1" applyBorder="1" applyAlignment="1">
      <alignment horizontal="center" vertical="center" wrapText="1"/>
    </xf>
    <xf numFmtId="49" fontId="29" fillId="2" borderId="40" xfId="0" applyNumberFormat="1" applyFont="1" applyFill="1" applyBorder="1" applyAlignment="1">
      <alignment horizontal="center" vertical="center" wrapText="1"/>
    </xf>
    <xf numFmtId="49" fontId="29" fillId="2" borderId="39" xfId="0" applyNumberFormat="1" applyFont="1" applyFill="1" applyBorder="1" applyAlignment="1">
      <alignment horizontal="center" vertical="center" wrapText="1"/>
    </xf>
    <xf numFmtId="49" fontId="29" fillId="3" borderId="40" xfId="0" applyNumberFormat="1" applyFont="1" applyFill="1" applyBorder="1" applyAlignment="1">
      <alignment horizontal="center" vertical="center" wrapText="1"/>
    </xf>
    <xf numFmtId="49" fontId="29" fillId="3" borderId="15" xfId="0" applyNumberFormat="1" applyFont="1" applyFill="1" applyBorder="1" applyAlignment="1">
      <alignment horizontal="center" vertical="center" wrapText="1"/>
    </xf>
    <xf numFmtId="49" fontId="29" fillId="3" borderId="39" xfId="0" applyNumberFormat="1" applyFont="1" applyFill="1" applyBorder="1" applyAlignment="1">
      <alignment horizontal="center" vertical="center" wrapText="1"/>
    </xf>
    <xf numFmtId="49" fontId="29" fillId="3" borderId="19" xfId="0" applyNumberFormat="1" applyFont="1" applyFill="1" applyBorder="1" applyAlignment="1">
      <alignment horizontal="center" vertical="center" wrapText="1"/>
    </xf>
    <xf numFmtId="49" fontId="29" fillId="8" borderId="49" xfId="0" applyNumberFormat="1" applyFont="1" applyFill="1" applyBorder="1" applyAlignment="1">
      <alignment horizontal="center" vertical="center" wrapText="1"/>
    </xf>
    <xf numFmtId="49" fontId="29" fillId="8" borderId="50" xfId="0" applyNumberFormat="1" applyFont="1" applyFill="1" applyBorder="1" applyAlignment="1">
      <alignment horizontal="center" vertical="center" wrapText="1"/>
    </xf>
    <xf numFmtId="49" fontId="29" fillId="9" borderId="50" xfId="0" applyNumberFormat="1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left" vertical="center" wrapText="1"/>
    </xf>
    <xf numFmtId="0" fontId="3" fillId="5" borderId="36" xfId="0" applyFont="1" applyFill="1" applyBorder="1" applyAlignment="1">
      <alignment horizontal="left" vertical="center" wrapText="1"/>
    </xf>
    <xf numFmtId="0" fontId="3" fillId="5" borderId="25" xfId="0" applyFont="1" applyFill="1" applyBorder="1" applyAlignment="1">
      <alignment horizontal="left" vertical="center" wrapText="1"/>
    </xf>
    <xf numFmtId="0" fontId="3" fillId="5" borderId="37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5" fillId="0" borderId="0" xfId="0" applyFont="1" applyBorder="1" applyAlignment="1">
      <alignment horizontal="right"/>
    </xf>
    <xf numFmtId="0" fontId="4" fillId="5" borderId="34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49" fontId="6" fillId="4" borderId="10" xfId="0" applyNumberFormat="1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zoomScale="50" zoomScaleNormal="50" zoomScaleSheetLayoutView="50" workbookViewId="0">
      <selection activeCell="Y19" sqref="Y19"/>
    </sheetView>
  </sheetViews>
  <sheetFormatPr defaultRowHeight="15" x14ac:dyDescent="0.25"/>
  <cols>
    <col min="1" max="1" width="58.5703125" customWidth="1"/>
    <col min="2" max="2" width="16.140625" hidden="1" customWidth="1"/>
    <col min="3" max="3" width="14.28515625" hidden="1" customWidth="1"/>
    <col min="4" max="4" width="15.140625" hidden="1" customWidth="1"/>
    <col min="5" max="5" width="14.140625" hidden="1" customWidth="1"/>
    <col min="6" max="6" width="25" hidden="1" customWidth="1"/>
    <col min="7" max="7" width="24.28515625" hidden="1" customWidth="1"/>
    <col min="8" max="8" width="23.5703125" hidden="1" customWidth="1"/>
    <col min="9" max="9" width="24.42578125" hidden="1" customWidth="1"/>
    <col min="10" max="10" width="20.140625" hidden="1" customWidth="1"/>
    <col min="11" max="11" width="24.28515625" hidden="1" customWidth="1"/>
    <col min="12" max="12" width="25.28515625" hidden="1" customWidth="1"/>
    <col min="13" max="13" width="26.42578125" hidden="1" customWidth="1"/>
    <col min="14" max="14" width="28.85546875" hidden="1" customWidth="1"/>
    <col min="15" max="15" width="25.140625" hidden="1" customWidth="1"/>
    <col min="16" max="16" width="27.42578125" hidden="1" customWidth="1"/>
    <col min="17" max="17" width="1.7109375" hidden="1" customWidth="1"/>
    <col min="18" max="18" width="28.28515625" hidden="1" customWidth="1"/>
    <col min="19" max="19" width="21.7109375" hidden="1" customWidth="1"/>
    <col min="20" max="20" width="28.5703125" hidden="1" customWidth="1"/>
    <col min="21" max="21" width="3.5703125" hidden="1" customWidth="1"/>
    <col min="22" max="22" width="29.28515625" customWidth="1"/>
    <col min="23" max="23" width="8.85546875" hidden="1" customWidth="1"/>
    <col min="24" max="24" width="33.7109375" customWidth="1"/>
    <col min="25" max="25" width="33.140625" customWidth="1"/>
    <col min="26" max="26" width="38.5703125" customWidth="1"/>
    <col min="27" max="27" width="46.140625" customWidth="1"/>
    <col min="28" max="28" width="38.42578125" customWidth="1"/>
    <col min="29" max="29" width="35" customWidth="1"/>
    <col min="30" max="30" width="40.7109375" customWidth="1"/>
  </cols>
  <sheetData>
    <row r="1" spans="1:30" ht="85.5" customHeight="1" x14ac:dyDescent="0.45">
      <c r="A1" s="419" t="s">
        <v>112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  <c r="AC1" s="419"/>
      <c r="AD1" s="419"/>
    </row>
    <row r="2" spans="1:30" ht="1.5" customHeight="1" x14ac:dyDescent="0.3">
      <c r="A2" s="422"/>
      <c r="B2" s="422"/>
      <c r="C2" s="422"/>
      <c r="D2" s="422"/>
      <c r="E2" s="422"/>
      <c r="F2" s="422"/>
      <c r="G2" s="422"/>
      <c r="H2" s="422"/>
      <c r="I2" s="422"/>
      <c r="J2" s="401"/>
      <c r="K2" s="423"/>
      <c r="L2" s="423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</row>
    <row r="3" spans="1:30" ht="3" customHeight="1" x14ac:dyDescent="0.3">
      <c r="A3" s="403"/>
      <c r="B3" s="402"/>
      <c r="C3" s="402"/>
      <c r="D3" s="402"/>
      <c r="E3" s="402"/>
      <c r="F3" s="402"/>
      <c r="G3" s="1"/>
      <c r="H3" s="402"/>
      <c r="I3" s="402"/>
      <c r="J3" s="424"/>
      <c r="K3" s="424"/>
      <c r="L3" s="424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</row>
    <row r="4" spans="1:30" ht="50.25" customHeight="1" x14ac:dyDescent="0.25">
      <c r="A4" s="425" t="s">
        <v>0</v>
      </c>
      <c r="B4" s="418" t="s">
        <v>25</v>
      </c>
      <c r="C4" s="418"/>
      <c r="D4" s="418" t="s">
        <v>26</v>
      </c>
      <c r="E4" s="418"/>
      <c r="F4" s="418" t="s">
        <v>36</v>
      </c>
      <c r="G4" s="418" t="s">
        <v>39</v>
      </c>
      <c r="H4" s="418" t="s">
        <v>37</v>
      </c>
      <c r="I4" s="418" t="s">
        <v>38</v>
      </c>
      <c r="J4" s="418" t="s">
        <v>36</v>
      </c>
      <c r="K4" s="418" t="s">
        <v>40</v>
      </c>
      <c r="L4" s="418" t="s">
        <v>41</v>
      </c>
      <c r="M4" s="418" t="s">
        <v>42</v>
      </c>
      <c r="N4" s="418" t="s">
        <v>82</v>
      </c>
      <c r="O4" s="418" t="s">
        <v>90</v>
      </c>
      <c r="P4" s="418" t="s">
        <v>83</v>
      </c>
      <c r="Q4" s="418" t="s">
        <v>90</v>
      </c>
      <c r="R4" s="418" t="s">
        <v>84</v>
      </c>
      <c r="S4" s="418" t="s">
        <v>90</v>
      </c>
      <c r="T4" s="418" t="s">
        <v>85</v>
      </c>
      <c r="U4" s="430" t="s">
        <v>90</v>
      </c>
      <c r="V4" s="426" t="s">
        <v>105</v>
      </c>
      <c r="W4" s="427"/>
      <c r="X4" s="427"/>
      <c r="Y4" s="427"/>
      <c r="Z4" s="427"/>
      <c r="AA4" s="427"/>
      <c r="AB4" s="427"/>
      <c r="AC4" s="427"/>
      <c r="AD4" s="428"/>
    </row>
    <row r="5" spans="1:30" ht="141.6" customHeight="1" x14ac:dyDescent="0.25">
      <c r="A5" s="425"/>
      <c r="B5" s="418"/>
      <c r="C5" s="418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30"/>
      <c r="V5" s="417" t="s">
        <v>113</v>
      </c>
      <c r="W5" s="410"/>
      <c r="X5" s="417" t="s">
        <v>114</v>
      </c>
      <c r="Y5" s="416" t="s">
        <v>119</v>
      </c>
      <c r="Z5" s="416" t="s">
        <v>120</v>
      </c>
      <c r="AA5" s="420" t="s">
        <v>121</v>
      </c>
      <c r="AB5" s="417" t="s">
        <v>116</v>
      </c>
      <c r="AC5" s="417" t="s">
        <v>115</v>
      </c>
      <c r="AD5" s="417" t="s">
        <v>117</v>
      </c>
    </row>
    <row r="6" spans="1:30" ht="31.5" customHeight="1" x14ac:dyDescent="0.25">
      <c r="A6" s="425"/>
      <c r="B6" s="409" t="s">
        <v>1</v>
      </c>
      <c r="C6" s="409" t="s">
        <v>2</v>
      </c>
      <c r="D6" s="409" t="s">
        <v>1</v>
      </c>
      <c r="E6" s="409" t="s">
        <v>2</v>
      </c>
      <c r="F6" s="425" t="s">
        <v>44</v>
      </c>
      <c r="G6" s="425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  <c r="T6" s="425"/>
      <c r="U6" s="431"/>
      <c r="V6" s="418"/>
      <c r="W6" s="418"/>
      <c r="X6" s="418"/>
      <c r="Y6" s="416"/>
      <c r="Z6" s="416"/>
      <c r="AA6" s="421"/>
      <c r="AB6" s="418"/>
      <c r="AC6" s="418"/>
      <c r="AD6" s="418"/>
    </row>
    <row r="7" spans="1:30" ht="48.6" customHeight="1" x14ac:dyDescent="0.25">
      <c r="A7" s="425"/>
      <c r="B7" s="409" t="s">
        <v>4</v>
      </c>
      <c r="C7" s="409" t="s">
        <v>4</v>
      </c>
      <c r="D7" s="409" t="s">
        <v>4</v>
      </c>
      <c r="E7" s="409" t="s">
        <v>4</v>
      </c>
      <c r="F7" s="409" t="s">
        <v>4</v>
      </c>
      <c r="G7" s="409" t="s">
        <v>4</v>
      </c>
      <c r="H7" s="409" t="s">
        <v>4</v>
      </c>
      <c r="I7" s="409" t="s">
        <v>4</v>
      </c>
      <c r="J7" s="409" t="s">
        <v>4</v>
      </c>
      <c r="K7" s="409" t="s">
        <v>9</v>
      </c>
      <c r="L7" s="409" t="s">
        <v>4</v>
      </c>
      <c r="M7" s="409" t="s">
        <v>9</v>
      </c>
      <c r="N7" s="409" t="s">
        <v>9</v>
      </c>
      <c r="O7" s="409" t="s">
        <v>91</v>
      </c>
      <c r="P7" s="409" t="s">
        <v>4</v>
      </c>
      <c r="Q7" s="409" t="s">
        <v>91</v>
      </c>
      <c r="R7" s="409" t="s">
        <v>9</v>
      </c>
      <c r="S7" s="409" t="s">
        <v>91</v>
      </c>
      <c r="T7" s="409" t="s">
        <v>4</v>
      </c>
      <c r="U7" s="411" t="s">
        <v>91</v>
      </c>
      <c r="V7" s="418"/>
      <c r="W7" s="418"/>
      <c r="X7" s="418"/>
      <c r="Y7" s="415"/>
      <c r="Z7" s="415"/>
      <c r="AA7" s="417"/>
      <c r="AB7" s="418"/>
      <c r="AC7" s="418"/>
      <c r="AD7" s="418"/>
    </row>
    <row r="8" spans="1:30" ht="52.5" customHeight="1" x14ac:dyDescent="0.25">
      <c r="A8" s="406" t="s">
        <v>17</v>
      </c>
      <c r="B8" s="381">
        <v>52.32</v>
      </c>
      <c r="C8" s="381">
        <v>42.28</v>
      </c>
      <c r="D8" s="382">
        <v>51.56</v>
      </c>
      <c r="E8" s="382">
        <v>41.58</v>
      </c>
      <c r="F8" s="384">
        <v>44.6</v>
      </c>
      <c r="G8" s="384">
        <v>46.89</v>
      </c>
      <c r="H8" s="384">
        <v>52.36</v>
      </c>
      <c r="I8" s="385">
        <v>47.58</v>
      </c>
      <c r="J8" s="386"/>
      <c r="K8" s="386">
        <v>50</v>
      </c>
      <c r="L8" s="386">
        <v>50.43</v>
      </c>
      <c r="M8" s="386">
        <v>55</v>
      </c>
      <c r="N8" s="386">
        <v>53</v>
      </c>
      <c r="O8" s="387">
        <f>(N8/K8)*100</f>
        <v>106</v>
      </c>
      <c r="P8" s="386">
        <v>54</v>
      </c>
      <c r="Q8" s="388">
        <f>(P8/L8)*100</f>
        <v>107.07911957168352</v>
      </c>
      <c r="R8" s="386">
        <v>62</v>
      </c>
      <c r="S8" s="388">
        <f>(R8/M8)*100</f>
        <v>112.72727272727272</v>
      </c>
      <c r="T8" s="386">
        <v>55</v>
      </c>
      <c r="U8" s="404" t="e">
        <f>(T8/#REF!)*100</f>
        <v>#REF!</v>
      </c>
      <c r="V8" s="412">
        <v>406</v>
      </c>
      <c r="W8" s="413">
        <f>((V8/N8)*100)-100</f>
        <v>666.03773584905662</v>
      </c>
      <c r="X8" s="414">
        <f>V8*25%</f>
        <v>101.5</v>
      </c>
      <c r="Y8" s="414"/>
      <c r="Z8" s="414"/>
      <c r="AA8" s="414"/>
      <c r="AB8" s="414"/>
      <c r="AC8" s="414"/>
      <c r="AD8" s="414">
        <f>V8-X8-Y8-Z8-AA8-AB8-AC8</f>
        <v>304.5</v>
      </c>
    </row>
    <row r="9" spans="1:30" ht="42.95" customHeight="1" x14ac:dyDescent="0.25">
      <c r="A9" s="407" t="s">
        <v>15</v>
      </c>
      <c r="B9" s="381"/>
      <c r="C9" s="381"/>
      <c r="D9" s="382"/>
      <c r="E9" s="382"/>
      <c r="F9" s="384">
        <v>40.880000000000003</v>
      </c>
      <c r="G9" s="384">
        <v>41.08</v>
      </c>
      <c r="H9" s="384">
        <v>44.48</v>
      </c>
      <c r="I9" s="385">
        <v>41.64</v>
      </c>
      <c r="J9" s="386"/>
      <c r="K9" s="386">
        <v>43.54</v>
      </c>
      <c r="L9" s="386">
        <v>44.85</v>
      </c>
      <c r="M9" s="386">
        <v>47.15</v>
      </c>
      <c r="N9" s="386">
        <v>46</v>
      </c>
      <c r="O9" s="387">
        <f>(N9/K9)*100</f>
        <v>105.64997703261369</v>
      </c>
      <c r="P9" s="386">
        <v>47</v>
      </c>
      <c r="Q9" s="388">
        <f>(P9/L9)*100</f>
        <v>104.79375696767002</v>
      </c>
      <c r="R9" s="386">
        <v>52</v>
      </c>
      <c r="S9" s="388">
        <f>(R9/M9)*100</f>
        <v>110.28632025450689</v>
      </c>
      <c r="T9" s="386">
        <v>47</v>
      </c>
      <c r="U9" s="404" t="e">
        <f>(T9/#REF!)*100</f>
        <v>#REF!</v>
      </c>
      <c r="V9" s="408">
        <v>350</v>
      </c>
      <c r="W9" s="405">
        <f t="shared" ref="W9:W20" si="0">((V9/N9)*100)-100</f>
        <v>660.86956521739125</v>
      </c>
      <c r="X9" s="386">
        <f>V9*25%</f>
        <v>87.5</v>
      </c>
      <c r="Y9" s="386"/>
      <c r="Z9" s="386"/>
      <c r="AA9" s="386"/>
      <c r="AB9" s="386"/>
      <c r="AC9" s="386"/>
      <c r="AD9" s="414">
        <f>V9-X9-Y9-Z9-AA9-AB9-AC9</f>
        <v>262.5</v>
      </c>
    </row>
    <row r="10" spans="1:30" ht="42.95" customHeight="1" x14ac:dyDescent="0.25">
      <c r="A10" s="407" t="s">
        <v>19</v>
      </c>
      <c r="B10" s="381"/>
      <c r="C10" s="381"/>
      <c r="D10" s="382"/>
      <c r="E10" s="383"/>
      <c r="F10" s="384">
        <v>40.9</v>
      </c>
      <c r="G10" s="384">
        <v>40.9</v>
      </c>
      <c r="H10" s="384">
        <v>43.76</v>
      </c>
      <c r="I10" s="385">
        <v>42.95</v>
      </c>
      <c r="J10" s="386"/>
      <c r="K10" s="386">
        <v>45.63</v>
      </c>
      <c r="L10" s="386">
        <v>46.09</v>
      </c>
      <c r="M10" s="386">
        <v>47</v>
      </c>
      <c r="N10" s="386">
        <v>46</v>
      </c>
      <c r="O10" s="387"/>
      <c r="P10" s="386">
        <v>47</v>
      </c>
      <c r="Q10" s="388"/>
      <c r="R10" s="386">
        <v>49</v>
      </c>
      <c r="S10" s="388"/>
      <c r="T10" s="386">
        <v>47</v>
      </c>
      <c r="U10" s="404"/>
      <c r="V10" s="408">
        <v>399</v>
      </c>
      <c r="W10" s="405">
        <f t="shared" si="0"/>
        <v>767.39130434782612</v>
      </c>
      <c r="X10" s="386">
        <f>V10*25%</f>
        <v>99.75</v>
      </c>
      <c r="Y10" s="386"/>
      <c r="Z10" s="386"/>
      <c r="AA10" s="386"/>
      <c r="AB10" s="386"/>
      <c r="AC10" s="386"/>
      <c r="AD10" s="414">
        <f>V10-X10-Y10-Z10-AA10-AB10-AC10</f>
        <v>299.25</v>
      </c>
    </row>
    <row r="11" spans="1:30" ht="42.95" customHeight="1" x14ac:dyDescent="0.25">
      <c r="A11" s="407" t="s">
        <v>13</v>
      </c>
      <c r="B11" s="381">
        <v>50</v>
      </c>
      <c r="C11" s="381">
        <v>55</v>
      </c>
      <c r="D11" s="382">
        <v>50.82</v>
      </c>
      <c r="E11" s="383">
        <v>46.2</v>
      </c>
      <c r="F11" s="384">
        <v>47.59</v>
      </c>
      <c r="G11" s="384">
        <v>48.54</v>
      </c>
      <c r="H11" s="384">
        <v>54.73</v>
      </c>
      <c r="I11" s="385">
        <v>49.49</v>
      </c>
      <c r="J11" s="386"/>
      <c r="K11" s="386">
        <v>49.49</v>
      </c>
      <c r="L11" s="386">
        <v>50.48</v>
      </c>
      <c r="M11" s="386">
        <v>54.84</v>
      </c>
      <c r="N11" s="386">
        <v>53</v>
      </c>
      <c r="O11" s="387">
        <f>(N11/K11)*100</f>
        <v>107.09234188724994</v>
      </c>
      <c r="P11" s="386">
        <v>54</v>
      </c>
      <c r="Q11" s="388">
        <f>(P11/L11)*100</f>
        <v>106.97305863708399</v>
      </c>
      <c r="R11" s="386">
        <v>61</v>
      </c>
      <c r="S11" s="388">
        <f>(R11/M11)*100</f>
        <v>111.2326768781911</v>
      </c>
      <c r="T11" s="386">
        <v>54</v>
      </c>
      <c r="U11" s="404" t="e">
        <f>(T11/#REF!)*100</f>
        <v>#REF!</v>
      </c>
      <c r="V11" s="408">
        <v>413</v>
      </c>
      <c r="W11" s="405">
        <f t="shared" si="0"/>
        <v>679.24528301886789</v>
      </c>
      <c r="X11" s="386">
        <f>V11*25%</f>
        <v>103.25</v>
      </c>
      <c r="Y11" s="386"/>
      <c r="Z11" s="386"/>
      <c r="AA11" s="386"/>
      <c r="AB11" s="386"/>
      <c r="AC11" s="386"/>
      <c r="AD11" s="414">
        <f>V11-X11-Y11-Z11-AA11-AB11-AC11</f>
        <v>309.75</v>
      </c>
    </row>
    <row r="12" spans="1:30" ht="75" customHeight="1" x14ac:dyDescent="0.25">
      <c r="A12" s="407" t="s">
        <v>109</v>
      </c>
      <c r="B12" s="381"/>
      <c r="C12" s="381"/>
      <c r="D12" s="382"/>
      <c r="E12" s="382"/>
      <c r="F12" s="384">
        <v>45.42</v>
      </c>
      <c r="G12" s="384">
        <v>46.22</v>
      </c>
      <c r="H12" s="384">
        <v>52.23</v>
      </c>
      <c r="I12" s="385">
        <v>47.69</v>
      </c>
      <c r="J12" s="386"/>
      <c r="K12" s="386">
        <v>46.27</v>
      </c>
      <c r="L12" s="386">
        <v>49.62</v>
      </c>
      <c r="M12" s="386">
        <v>52.33</v>
      </c>
      <c r="N12" s="386">
        <v>49</v>
      </c>
      <c r="O12" s="387">
        <f>(N12/K12)*100</f>
        <v>105.90015128593041</v>
      </c>
      <c r="P12" s="386">
        <v>51</v>
      </c>
      <c r="Q12" s="388">
        <f>(P12/L12)*100</f>
        <v>102.78113663845225</v>
      </c>
      <c r="R12" s="386">
        <v>62</v>
      </c>
      <c r="S12" s="388">
        <f>(R12/M12)*100</f>
        <v>118.47888400535066</v>
      </c>
      <c r="T12" s="386">
        <v>54</v>
      </c>
      <c r="U12" s="404" t="e">
        <f>(T12/#REF!)*100</f>
        <v>#REF!</v>
      </c>
      <c r="V12" s="408">
        <v>413</v>
      </c>
      <c r="W12" s="405">
        <f t="shared" si="0"/>
        <v>742.85714285714289</v>
      </c>
      <c r="X12" s="386">
        <f>V12*25%</f>
        <v>103.25</v>
      </c>
      <c r="Y12" s="386"/>
      <c r="Z12" s="386"/>
      <c r="AA12" s="386"/>
      <c r="AB12" s="386"/>
      <c r="AC12" s="386"/>
      <c r="AD12" s="414">
        <f>V12-X12-Y12-Z12-AA12-AB12-AC12</f>
        <v>309.75</v>
      </c>
    </row>
    <row r="13" spans="1:30" ht="63" customHeight="1" x14ac:dyDescent="0.25">
      <c r="A13" s="406" t="s">
        <v>107</v>
      </c>
      <c r="B13" s="381"/>
      <c r="C13" s="381"/>
      <c r="D13" s="381"/>
      <c r="E13" s="381"/>
      <c r="F13" s="384">
        <v>47.8</v>
      </c>
      <c r="G13" s="384" t="s">
        <v>47</v>
      </c>
      <c r="H13" s="384">
        <v>58</v>
      </c>
      <c r="I13" s="385">
        <v>46.4</v>
      </c>
      <c r="J13" s="386"/>
      <c r="K13" s="386">
        <v>48.72</v>
      </c>
      <c r="L13" s="386">
        <v>50.11</v>
      </c>
      <c r="M13" s="386">
        <v>56</v>
      </c>
      <c r="N13" s="386">
        <v>52</v>
      </c>
      <c r="O13" s="387">
        <f>(N13/K13)*100</f>
        <v>106.73234811165845</v>
      </c>
      <c r="P13" s="386">
        <v>54</v>
      </c>
      <c r="Q13" s="388">
        <f>(P13/L13)*100</f>
        <v>107.76292157254042</v>
      </c>
      <c r="R13" s="386">
        <v>64</v>
      </c>
      <c r="S13" s="388">
        <f>(R13/M13)*100</f>
        <v>114.28571428571428</v>
      </c>
      <c r="T13" s="386">
        <v>54</v>
      </c>
      <c r="U13" s="404" t="e">
        <f>(T13/#REF!)*100</f>
        <v>#REF!</v>
      </c>
      <c r="V13" s="408">
        <v>441</v>
      </c>
      <c r="W13" s="405">
        <f t="shared" si="0"/>
        <v>748.07692307692298</v>
      </c>
      <c r="X13" s="386">
        <f>V13*25%</f>
        <v>110.25</v>
      </c>
      <c r="Y13" s="386"/>
      <c r="Z13" s="386"/>
      <c r="AA13" s="386"/>
      <c r="AB13" s="386"/>
      <c r="AC13" s="386"/>
      <c r="AD13" s="414">
        <f>V13-X13-Y13-Z13-AA13-AB13-AC13</f>
        <v>330.75</v>
      </c>
    </row>
    <row r="14" spans="1:30" ht="42.95" customHeight="1" x14ac:dyDescent="0.25">
      <c r="A14" s="407" t="s">
        <v>118</v>
      </c>
      <c r="B14" s="381"/>
      <c r="C14" s="381"/>
      <c r="D14" s="382"/>
      <c r="E14" s="382"/>
      <c r="F14" s="384">
        <v>43.11</v>
      </c>
      <c r="G14" s="384">
        <v>43.97</v>
      </c>
      <c r="H14" s="384">
        <v>46.18</v>
      </c>
      <c r="I14" s="385">
        <v>44.83</v>
      </c>
      <c r="J14" s="386"/>
      <c r="K14" s="386">
        <v>47.37</v>
      </c>
      <c r="L14" s="386">
        <v>47.37</v>
      </c>
      <c r="M14" s="386">
        <v>52</v>
      </c>
      <c r="N14" s="386">
        <v>51</v>
      </c>
      <c r="O14" s="387">
        <f>(N14/K14)*100</f>
        <v>107.66307789740344</v>
      </c>
      <c r="P14" s="386">
        <v>52</v>
      </c>
      <c r="Q14" s="388">
        <f>(P14/L14)*100</f>
        <v>109.77411864048976</v>
      </c>
      <c r="R14" s="386">
        <v>57</v>
      </c>
      <c r="S14" s="388">
        <f>(R14/M14)*100</f>
        <v>109.61538461538463</v>
      </c>
      <c r="T14" s="386">
        <v>52</v>
      </c>
      <c r="U14" s="404" t="e">
        <f>(T14/#REF!)*100</f>
        <v>#REF!</v>
      </c>
      <c r="V14" s="408">
        <v>371</v>
      </c>
      <c r="W14" s="405">
        <f t="shared" si="0"/>
        <v>627.45098039215691</v>
      </c>
      <c r="X14" s="386">
        <f>V14*25%</f>
        <v>92.75</v>
      </c>
      <c r="Y14" s="386"/>
      <c r="Z14" s="386"/>
      <c r="AA14" s="386"/>
      <c r="AB14" s="386"/>
      <c r="AC14" s="386"/>
      <c r="AD14" s="414">
        <f>V14-X14-Y14-Z14-AA14-AB14-AC14</f>
        <v>278.25</v>
      </c>
    </row>
    <row r="15" spans="1:30" ht="42.95" customHeight="1" x14ac:dyDescent="0.25">
      <c r="A15" s="407" t="s">
        <v>110</v>
      </c>
      <c r="B15" s="381">
        <v>51.16</v>
      </c>
      <c r="C15" s="381">
        <v>34</v>
      </c>
      <c r="D15" s="382">
        <v>50.4</v>
      </c>
      <c r="E15" s="382">
        <v>37.07</v>
      </c>
      <c r="F15" s="384">
        <v>41.43</v>
      </c>
      <c r="G15" s="384">
        <v>42.03</v>
      </c>
      <c r="H15" s="384">
        <v>50.56</v>
      </c>
      <c r="I15" s="385">
        <v>45.08</v>
      </c>
      <c r="J15" s="386"/>
      <c r="K15" s="386">
        <v>45.08</v>
      </c>
      <c r="L15" s="386">
        <v>46.21</v>
      </c>
      <c r="M15" s="386">
        <v>51.82</v>
      </c>
      <c r="N15" s="386">
        <v>47</v>
      </c>
      <c r="O15" s="387">
        <f t="shared" ref="O15:O17" si="1">(N15/K15)*100</f>
        <v>104.25909494232477</v>
      </c>
      <c r="P15" s="386">
        <v>48</v>
      </c>
      <c r="Q15" s="388">
        <f t="shared" ref="Q15:Q17" si="2">(P15/L15)*100</f>
        <v>103.87362042847867</v>
      </c>
      <c r="R15" s="386">
        <v>54</v>
      </c>
      <c r="S15" s="388">
        <f t="shared" ref="S15:S17" si="3">(R15/M15)*100</f>
        <v>104.20686993438825</v>
      </c>
      <c r="T15" s="386">
        <v>48</v>
      </c>
      <c r="U15" s="404" t="e">
        <f>(T15/#REF!)*100</f>
        <v>#REF!</v>
      </c>
      <c r="V15" s="408">
        <v>350</v>
      </c>
      <c r="W15" s="405">
        <f t="shared" si="0"/>
        <v>644.68085106382978</v>
      </c>
      <c r="X15" s="386">
        <f>V15*25%</f>
        <v>87.5</v>
      </c>
      <c r="Y15" s="386"/>
      <c r="Z15" s="386"/>
      <c r="AA15" s="386"/>
      <c r="AB15" s="386"/>
      <c r="AC15" s="386"/>
      <c r="AD15" s="414">
        <f>V15-X15-Y15-Z15-AA15-AB15-AC15</f>
        <v>262.5</v>
      </c>
    </row>
    <row r="16" spans="1:30" ht="42.95" customHeight="1" x14ac:dyDescent="0.25">
      <c r="A16" s="407" t="s">
        <v>80</v>
      </c>
      <c r="B16" s="381"/>
      <c r="C16" s="381"/>
      <c r="D16" s="382"/>
      <c r="E16" s="382"/>
      <c r="F16" s="384">
        <v>37.1</v>
      </c>
      <c r="G16" s="384">
        <v>37.299999999999997</v>
      </c>
      <c r="H16" s="384">
        <v>41.5</v>
      </c>
      <c r="I16" s="385">
        <v>38</v>
      </c>
      <c r="J16" s="386"/>
      <c r="K16" s="386">
        <v>39</v>
      </c>
      <c r="L16" s="386">
        <v>40.17</v>
      </c>
      <c r="M16" s="386">
        <v>45</v>
      </c>
      <c r="N16" s="386">
        <v>42</v>
      </c>
      <c r="O16" s="387">
        <f t="shared" si="1"/>
        <v>107.69230769230769</v>
      </c>
      <c r="P16" s="386">
        <v>43</v>
      </c>
      <c r="Q16" s="388">
        <f t="shared" si="2"/>
        <v>107.04505850136918</v>
      </c>
      <c r="R16" s="386">
        <v>50</v>
      </c>
      <c r="S16" s="388">
        <f t="shared" si="3"/>
        <v>111.11111111111111</v>
      </c>
      <c r="T16" s="386">
        <v>43</v>
      </c>
      <c r="U16" s="404" t="e">
        <f>(T16/#REF!)*100</f>
        <v>#REF!</v>
      </c>
      <c r="V16" s="408">
        <v>385</v>
      </c>
      <c r="W16" s="405">
        <f t="shared" si="0"/>
        <v>816.66666666666663</v>
      </c>
      <c r="X16" s="386">
        <f>V16*25%</f>
        <v>96.25</v>
      </c>
      <c r="Y16" s="386"/>
      <c r="Z16" s="386"/>
      <c r="AA16" s="386"/>
      <c r="AB16" s="386"/>
      <c r="AC16" s="386"/>
      <c r="AD16" s="414">
        <f>V16-X16-Y16-Z16-AA16-AB16-AC16</f>
        <v>288.75</v>
      </c>
    </row>
    <row r="17" spans="1:30" ht="42.95" customHeight="1" x14ac:dyDescent="0.25">
      <c r="A17" s="406" t="s">
        <v>108</v>
      </c>
      <c r="B17" s="381">
        <v>74.650000000000006</v>
      </c>
      <c r="C17" s="381">
        <v>49.77</v>
      </c>
      <c r="D17" s="381">
        <v>66.150000000000006</v>
      </c>
      <c r="E17" s="381">
        <v>44.1</v>
      </c>
      <c r="F17" s="384">
        <v>48.4</v>
      </c>
      <c r="G17" s="384">
        <v>51.2</v>
      </c>
      <c r="H17" s="384">
        <v>57.3</v>
      </c>
      <c r="I17" s="385">
        <v>53.7</v>
      </c>
      <c r="J17" s="386"/>
      <c r="K17" s="386">
        <v>50</v>
      </c>
      <c r="L17" s="386">
        <v>51</v>
      </c>
      <c r="M17" s="386">
        <v>58</v>
      </c>
      <c r="N17" s="386">
        <v>52</v>
      </c>
      <c r="O17" s="387">
        <f t="shared" si="1"/>
        <v>104</v>
      </c>
      <c r="P17" s="386">
        <v>54</v>
      </c>
      <c r="Q17" s="388">
        <f t="shared" si="2"/>
        <v>105.88235294117648</v>
      </c>
      <c r="R17" s="386">
        <v>62</v>
      </c>
      <c r="S17" s="388">
        <f t="shared" si="3"/>
        <v>106.89655172413792</v>
      </c>
      <c r="T17" s="386">
        <v>54</v>
      </c>
      <c r="U17" s="404" t="e">
        <f>(T17/#REF!)*100</f>
        <v>#REF!</v>
      </c>
      <c r="V17" s="408">
        <v>406</v>
      </c>
      <c r="W17" s="405">
        <f t="shared" si="0"/>
        <v>680.76923076923072</v>
      </c>
      <c r="X17" s="386">
        <f>V17*25%</f>
        <v>101.5</v>
      </c>
      <c r="Y17" s="386"/>
      <c r="Z17" s="386"/>
      <c r="AA17" s="386"/>
      <c r="AB17" s="386"/>
      <c r="AC17" s="386"/>
      <c r="AD17" s="414">
        <f>V17-X17-Y17-Z17-AA17-AB17-AC17</f>
        <v>304.5</v>
      </c>
    </row>
    <row r="18" spans="1:30" ht="42.95" customHeight="1" x14ac:dyDescent="0.25">
      <c r="A18" s="406" t="s">
        <v>106</v>
      </c>
      <c r="B18" s="381">
        <v>52.42</v>
      </c>
      <c r="C18" s="381">
        <v>47.76</v>
      </c>
      <c r="D18" s="381">
        <v>61.52</v>
      </c>
      <c r="E18" s="381">
        <v>45.56</v>
      </c>
      <c r="F18" s="384">
        <v>45.38</v>
      </c>
      <c r="G18" s="384" t="s">
        <v>46</v>
      </c>
      <c r="H18" s="384">
        <v>68</v>
      </c>
      <c r="I18" s="385">
        <v>58</v>
      </c>
      <c r="J18" s="386"/>
      <c r="K18" s="386">
        <v>56</v>
      </c>
      <c r="L18" s="386">
        <v>56</v>
      </c>
      <c r="M18" s="386">
        <v>68</v>
      </c>
      <c r="N18" s="386">
        <v>58</v>
      </c>
      <c r="O18" s="387">
        <f>(N18/K18)*100</f>
        <v>103.57142857142858</v>
      </c>
      <c r="P18" s="386">
        <v>59</v>
      </c>
      <c r="Q18" s="388">
        <f>(P18/L18)*100</f>
        <v>105.35714285714286</v>
      </c>
      <c r="R18" s="386">
        <v>73</v>
      </c>
      <c r="S18" s="388">
        <f>(R18/M18)*100</f>
        <v>107.35294117647058</v>
      </c>
      <c r="T18" s="386">
        <v>59</v>
      </c>
      <c r="U18" s="404" t="e">
        <f>(T18/#REF!)*100</f>
        <v>#REF!</v>
      </c>
      <c r="V18" s="408">
        <v>441</v>
      </c>
      <c r="W18" s="405">
        <f t="shared" si="0"/>
        <v>660.34482758620697</v>
      </c>
      <c r="X18" s="386">
        <f>V18*25%</f>
        <v>110.25</v>
      </c>
      <c r="Y18" s="386"/>
      <c r="Z18" s="386"/>
      <c r="AA18" s="386"/>
      <c r="AB18" s="386"/>
      <c r="AC18" s="386"/>
      <c r="AD18" s="414">
        <f>V18-X18-Y18-Z18-AA18-AB18-AC18</f>
        <v>330.75</v>
      </c>
    </row>
    <row r="19" spans="1:30" ht="42.95" customHeight="1" x14ac:dyDescent="0.25">
      <c r="A19" s="406" t="s">
        <v>111</v>
      </c>
      <c r="B19" s="381">
        <v>46.37</v>
      </c>
      <c r="C19" s="381">
        <v>38.64</v>
      </c>
      <c r="D19" s="381">
        <v>45.15</v>
      </c>
      <c r="E19" s="381">
        <v>40.64</v>
      </c>
      <c r="F19" s="384">
        <v>43.21</v>
      </c>
      <c r="G19" s="384">
        <v>44.2</v>
      </c>
      <c r="H19" s="384">
        <v>49.5</v>
      </c>
      <c r="I19" s="385">
        <v>45.4</v>
      </c>
      <c r="J19" s="386"/>
      <c r="K19" s="386">
        <v>44.2</v>
      </c>
      <c r="L19" s="386">
        <v>45.4</v>
      </c>
      <c r="M19" s="386">
        <v>50.5</v>
      </c>
      <c r="N19" s="386">
        <v>48</v>
      </c>
      <c r="O19" s="387">
        <f>(N19/K19)*100</f>
        <v>108.5972850678733</v>
      </c>
      <c r="P19" s="386">
        <v>49</v>
      </c>
      <c r="Q19" s="388">
        <f>(P19/L19)*100</f>
        <v>107.92951541850219</v>
      </c>
      <c r="R19" s="386">
        <v>56</v>
      </c>
      <c r="S19" s="388">
        <f>(R19/M19)*100</f>
        <v>110.8910891089109</v>
      </c>
      <c r="T19" s="386">
        <v>49</v>
      </c>
      <c r="U19" s="404" t="e">
        <f>(T19/#REF!)*100</f>
        <v>#REF!</v>
      </c>
      <c r="V19" s="408">
        <v>364</v>
      </c>
      <c r="W19" s="405">
        <f t="shared" si="0"/>
        <v>658.33333333333326</v>
      </c>
      <c r="X19" s="386">
        <f>V19*25%</f>
        <v>91</v>
      </c>
      <c r="Y19" s="386"/>
      <c r="Z19" s="386"/>
      <c r="AA19" s="386"/>
      <c r="AB19" s="386"/>
      <c r="AC19" s="386"/>
      <c r="AD19" s="414">
        <f>V19-X19-Y19-Z19-AA19-AB19-AC19</f>
        <v>273</v>
      </c>
    </row>
    <row r="20" spans="1:30" ht="42.95" hidden="1" customHeight="1" thickBot="1" x14ac:dyDescent="0.3">
      <c r="A20" s="389" t="s">
        <v>7</v>
      </c>
      <c r="B20" s="390">
        <v>0</v>
      </c>
      <c r="C20" s="390">
        <v>31.78</v>
      </c>
      <c r="D20" s="390"/>
      <c r="E20" s="390">
        <v>36.75</v>
      </c>
      <c r="F20" s="391">
        <v>37.53</v>
      </c>
      <c r="G20" s="391">
        <v>39.4</v>
      </c>
      <c r="H20" s="391">
        <v>43.3</v>
      </c>
      <c r="I20" s="392">
        <v>40.1</v>
      </c>
      <c r="J20" s="393"/>
      <c r="K20" s="393">
        <v>40.700000000000003</v>
      </c>
      <c r="L20" s="393">
        <v>43.5</v>
      </c>
      <c r="M20" s="393">
        <v>46.8</v>
      </c>
      <c r="N20" s="394">
        <v>44</v>
      </c>
      <c r="O20" s="395">
        <f>(N20/K20)*100</f>
        <v>108.1081081081081</v>
      </c>
      <c r="P20" s="393">
        <v>47</v>
      </c>
      <c r="Q20" s="396">
        <f>(P20/L20)*100</f>
        <v>108.04597701149426</v>
      </c>
      <c r="R20" s="393">
        <v>52</v>
      </c>
      <c r="S20" s="396">
        <f>(R20/M20)*100</f>
        <v>111.11111111111111</v>
      </c>
      <c r="T20" s="397">
        <v>47</v>
      </c>
      <c r="U20" s="398" t="e">
        <f>(T20/#REF!)*100</f>
        <v>#REF!</v>
      </c>
      <c r="V20" s="399">
        <v>46</v>
      </c>
      <c r="W20" s="400">
        <f t="shared" si="0"/>
        <v>4.5454545454545467</v>
      </c>
      <c r="X20" s="386"/>
      <c r="Y20" s="386"/>
      <c r="Z20" s="386"/>
      <c r="AA20" s="386"/>
    </row>
    <row r="21" spans="1:30" x14ac:dyDescent="0.25">
      <c r="A21" s="159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</row>
    <row r="22" spans="1:30" ht="40.5" customHeight="1" x14ac:dyDescent="0.3">
      <c r="A22" s="429"/>
      <c r="B22" s="429"/>
      <c r="C22" s="429"/>
      <c r="D22" s="429"/>
      <c r="E22" s="160"/>
      <c r="F22" s="160"/>
      <c r="G22" s="160"/>
      <c r="H22" s="161"/>
      <c r="I22" s="161"/>
      <c r="J22" s="161"/>
      <c r="K22" s="161"/>
      <c r="L22" s="161"/>
      <c r="M22" s="159"/>
    </row>
  </sheetData>
  <sheetProtection selectLockedCells="1"/>
  <mergeCells count="33">
    <mergeCell ref="B4:C5"/>
    <mergeCell ref="H4:H5"/>
    <mergeCell ref="AD5:AD7"/>
    <mergeCell ref="A22:D22"/>
    <mergeCell ref="U4:U5"/>
    <mergeCell ref="F6:U6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AC5:AC7"/>
    <mergeCell ref="D4:E5"/>
    <mergeCell ref="A1:AD1"/>
    <mergeCell ref="AA5:AA7"/>
    <mergeCell ref="AB5:AB7"/>
    <mergeCell ref="V5:V7"/>
    <mergeCell ref="X5:X7"/>
    <mergeCell ref="W6:W7"/>
    <mergeCell ref="N4:N5"/>
    <mergeCell ref="A2:I2"/>
    <mergeCell ref="K2:L2"/>
    <mergeCell ref="J3:L3"/>
    <mergeCell ref="A4:A7"/>
    <mergeCell ref="V4:AD4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zoomScaleNormal="100" workbookViewId="0">
      <selection activeCell="U18" sqref="U18"/>
    </sheetView>
  </sheetViews>
  <sheetFormatPr defaultRowHeight="15" x14ac:dyDescent="0.25"/>
  <cols>
    <col min="1" max="1" width="31.85546875" customWidth="1"/>
    <col min="2" max="2" width="16.140625" hidden="1" customWidth="1"/>
    <col min="3" max="3" width="14.28515625" hidden="1" customWidth="1"/>
    <col min="4" max="4" width="15.140625" hidden="1" customWidth="1"/>
    <col min="5" max="5" width="14.140625" hidden="1" customWidth="1"/>
    <col min="6" max="6" width="20.42578125" customWidth="1"/>
    <col min="7" max="7" width="19.5703125" customWidth="1"/>
    <col min="8" max="8" width="19.28515625" customWidth="1"/>
    <col min="9" max="9" width="17.5703125" customWidth="1"/>
    <col min="10" max="10" width="20.140625" customWidth="1"/>
    <col min="11" max="11" width="17.7109375" customWidth="1"/>
    <col min="12" max="12" width="19.42578125" customWidth="1"/>
    <col min="13" max="13" width="18.140625" customWidth="1"/>
    <col min="14" max="14" width="19.140625" customWidth="1"/>
    <col min="15" max="15" width="19.42578125" customWidth="1"/>
    <col min="16" max="16" width="20.140625" customWidth="1"/>
    <col min="17" max="17" width="20.140625" hidden="1" customWidth="1"/>
    <col min="18" max="18" width="22" customWidth="1"/>
    <col min="19" max="19" width="23.7109375" customWidth="1"/>
    <col min="20" max="20" width="26.42578125" customWidth="1"/>
    <col min="21" max="21" width="28.28515625" customWidth="1"/>
  </cols>
  <sheetData>
    <row r="1" spans="1:21" ht="31.5" x14ac:dyDescent="0.5">
      <c r="A1" s="461" t="s">
        <v>35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</row>
    <row r="2" spans="1:21" ht="1.5" customHeight="1" thickBot="1" x14ac:dyDescent="0.35">
      <c r="A2" s="462"/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38"/>
      <c r="R2" s="463"/>
      <c r="S2" s="463"/>
    </row>
    <row r="3" spans="1:21" ht="29.25" customHeight="1" thickBot="1" x14ac:dyDescent="0.45">
      <c r="F3" s="464" t="s">
        <v>62</v>
      </c>
      <c r="G3" s="465"/>
      <c r="H3" s="465"/>
      <c r="I3" s="465"/>
      <c r="J3" s="465"/>
      <c r="K3" s="465"/>
      <c r="L3" s="465"/>
      <c r="M3" s="466"/>
      <c r="N3" s="467" t="s">
        <v>63</v>
      </c>
      <c r="O3" s="467"/>
      <c r="P3" s="468"/>
      <c r="Q3" s="469" t="s">
        <v>64</v>
      </c>
      <c r="R3" s="470"/>
      <c r="S3" s="470"/>
      <c r="T3" s="470"/>
      <c r="U3" s="471"/>
    </row>
    <row r="4" spans="1:21" ht="23.25" customHeight="1" x14ac:dyDescent="0.25">
      <c r="A4" s="450" t="s">
        <v>0</v>
      </c>
      <c r="B4" s="453" t="s">
        <v>25</v>
      </c>
      <c r="C4" s="453"/>
      <c r="D4" s="455" t="s">
        <v>26</v>
      </c>
      <c r="E4" s="456"/>
      <c r="F4" s="459" t="s">
        <v>61</v>
      </c>
      <c r="G4" s="438" t="s">
        <v>60</v>
      </c>
      <c r="H4" s="438" t="s">
        <v>59</v>
      </c>
      <c r="I4" s="438" t="s">
        <v>55</v>
      </c>
      <c r="J4" s="438" t="s">
        <v>52</v>
      </c>
      <c r="K4" s="438" t="s">
        <v>49</v>
      </c>
      <c r="L4" s="440" t="s">
        <v>48</v>
      </c>
      <c r="M4" s="442" t="s">
        <v>58</v>
      </c>
      <c r="N4" s="444" t="s">
        <v>39</v>
      </c>
      <c r="O4" s="446" t="s">
        <v>37</v>
      </c>
      <c r="P4" s="446" t="s">
        <v>38</v>
      </c>
      <c r="Q4" s="448" t="s">
        <v>36</v>
      </c>
      <c r="R4" s="434" t="s">
        <v>40</v>
      </c>
      <c r="S4" s="434" t="s">
        <v>41</v>
      </c>
      <c r="T4" s="434" t="s">
        <v>42</v>
      </c>
      <c r="U4" s="436" t="s">
        <v>43</v>
      </c>
    </row>
    <row r="5" spans="1:21" ht="75" customHeight="1" thickBot="1" x14ac:dyDescent="0.3">
      <c r="A5" s="451"/>
      <c r="B5" s="454"/>
      <c r="C5" s="454"/>
      <c r="D5" s="457"/>
      <c r="E5" s="458"/>
      <c r="F5" s="460"/>
      <c r="G5" s="439"/>
      <c r="H5" s="439"/>
      <c r="I5" s="439"/>
      <c r="J5" s="439"/>
      <c r="K5" s="439"/>
      <c r="L5" s="441"/>
      <c r="M5" s="443"/>
      <c r="N5" s="445"/>
      <c r="O5" s="447"/>
      <c r="P5" s="447"/>
      <c r="Q5" s="449"/>
      <c r="R5" s="435"/>
      <c r="S5" s="435"/>
      <c r="T5" s="435"/>
      <c r="U5" s="437"/>
    </row>
    <row r="6" spans="1:21" ht="53.25" customHeight="1" thickBot="1" x14ac:dyDescent="0.3">
      <c r="A6" s="451"/>
      <c r="B6" s="87" t="s">
        <v>1</v>
      </c>
      <c r="C6" s="87" t="s">
        <v>2</v>
      </c>
      <c r="D6" s="88" t="s">
        <v>1</v>
      </c>
      <c r="E6" s="89" t="s">
        <v>2</v>
      </c>
      <c r="F6" s="104"/>
      <c r="G6" s="104"/>
      <c r="H6" s="104"/>
      <c r="I6" s="432" t="s">
        <v>44</v>
      </c>
      <c r="J6" s="432"/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3"/>
    </row>
    <row r="7" spans="1:21" ht="86.25" customHeight="1" thickBot="1" x14ac:dyDescent="0.3">
      <c r="A7" s="452"/>
      <c r="B7" s="90" t="s">
        <v>4</v>
      </c>
      <c r="C7" s="90" t="s">
        <v>4</v>
      </c>
      <c r="D7" s="91" t="s">
        <v>4</v>
      </c>
      <c r="E7" s="92" t="s">
        <v>4</v>
      </c>
      <c r="F7" s="114" t="s">
        <v>4</v>
      </c>
      <c r="G7" s="115" t="s">
        <v>4</v>
      </c>
      <c r="H7" s="115" t="s">
        <v>4</v>
      </c>
      <c r="I7" s="115" t="s">
        <v>4</v>
      </c>
      <c r="J7" s="115" t="s">
        <v>4</v>
      </c>
      <c r="K7" s="115" t="s">
        <v>4</v>
      </c>
      <c r="L7" s="115" t="s">
        <v>4</v>
      </c>
      <c r="M7" s="116" t="s">
        <v>4</v>
      </c>
      <c r="N7" s="110" t="s">
        <v>4</v>
      </c>
      <c r="O7" s="106" t="s">
        <v>4</v>
      </c>
      <c r="P7" s="107" t="s">
        <v>4</v>
      </c>
      <c r="Q7" s="105" t="s">
        <v>4</v>
      </c>
      <c r="R7" s="111" t="s">
        <v>9</v>
      </c>
      <c r="S7" s="112" t="s">
        <v>4</v>
      </c>
      <c r="T7" s="112" t="s">
        <v>9</v>
      </c>
      <c r="U7" s="113" t="s">
        <v>4</v>
      </c>
    </row>
    <row r="8" spans="1:21" ht="111.75" customHeight="1" x14ac:dyDescent="0.25">
      <c r="A8" s="108" t="s">
        <v>11</v>
      </c>
      <c r="B8" s="93">
        <v>74.650000000000006</v>
      </c>
      <c r="C8" s="93">
        <v>49.77</v>
      </c>
      <c r="D8" s="97">
        <v>66.150000000000006</v>
      </c>
      <c r="E8" s="98">
        <v>44.1</v>
      </c>
      <c r="F8" s="117">
        <v>40.5</v>
      </c>
      <c r="G8" s="118">
        <v>40.5</v>
      </c>
      <c r="H8" s="118">
        <v>44.1</v>
      </c>
      <c r="I8" s="119" t="s">
        <v>56</v>
      </c>
      <c r="J8" s="119" t="s">
        <v>53</v>
      </c>
      <c r="K8" s="119" t="s">
        <v>50</v>
      </c>
      <c r="L8" s="120">
        <v>48.4</v>
      </c>
      <c r="M8" s="121">
        <v>52.92</v>
      </c>
      <c r="N8" s="122">
        <v>51.2</v>
      </c>
      <c r="O8" s="123">
        <v>57.3</v>
      </c>
      <c r="P8" s="124">
        <v>53.7</v>
      </c>
      <c r="Q8" s="125"/>
      <c r="R8" s="135" t="s">
        <v>66</v>
      </c>
      <c r="S8" s="136" t="s">
        <v>67</v>
      </c>
      <c r="T8" s="136" t="s">
        <v>68</v>
      </c>
      <c r="U8" s="137" t="s">
        <v>69</v>
      </c>
    </row>
    <row r="9" spans="1:21" ht="98.25" customHeight="1" thickBot="1" x14ac:dyDescent="0.3">
      <c r="A9" s="109"/>
      <c r="B9" s="95">
        <v>82.95</v>
      </c>
      <c r="C9" s="95">
        <v>55.3</v>
      </c>
      <c r="D9" s="99">
        <v>74.97</v>
      </c>
      <c r="E9" s="100">
        <v>49.98</v>
      </c>
      <c r="F9" s="126">
        <v>45</v>
      </c>
      <c r="G9" s="127">
        <v>45</v>
      </c>
      <c r="H9" s="127">
        <v>49.98</v>
      </c>
      <c r="I9" s="128" t="s">
        <v>57</v>
      </c>
      <c r="J9" s="128" t="s">
        <v>54</v>
      </c>
      <c r="K9" s="128" t="s">
        <v>51</v>
      </c>
      <c r="L9" s="129">
        <v>55.2</v>
      </c>
      <c r="M9" s="130">
        <v>58.8</v>
      </c>
      <c r="N9" s="131">
        <v>55.4</v>
      </c>
      <c r="O9" s="132">
        <v>61.9</v>
      </c>
      <c r="P9" s="133">
        <v>58</v>
      </c>
      <c r="Q9" s="134"/>
      <c r="R9" s="138" t="s">
        <v>70</v>
      </c>
      <c r="S9" s="139" t="s">
        <v>71</v>
      </c>
      <c r="T9" s="139" t="s">
        <v>72</v>
      </c>
      <c r="U9" s="140" t="s">
        <v>73</v>
      </c>
    </row>
    <row r="10" spans="1:21" x14ac:dyDescent="0.25">
      <c r="A10" s="450" t="s">
        <v>0</v>
      </c>
      <c r="B10" s="453" t="s">
        <v>25</v>
      </c>
      <c r="C10" s="453"/>
      <c r="D10" s="455" t="s">
        <v>26</v>
      </c>
      <c r="E10" s="456"/>
      <c r="F10" s="459" t="s">
        <v>61</v>
      </c>
      <c r="G10" s="438" t="s">
        <v>60</v>
      </c>
      <c r="H10" s="438" t="s">
        <v>59</v>
      </c>
      <c r="I10" s="438" t="s">
        <v>55</v>
      </c>
      <c r="J10" s="438" t="s">
        <v>52</v>
      </c>
      <c r="K10" s="438" t="s">
        <v>49</v>
      </c>
      <c r="L10" s="440" t="s">
        <v>48</v>
      </c>
      <c r="M10" s="442" t="s">
        <v>58</v>
      </c>
      <c r="N10" s="444" t="s">
        <v>39</v>
      </c>
      <c r="O10" s="446" t="s">
        <v>37</v>
      </c>
      <c r="P10" s="446" t="s">
        <v>38</v>
      </c>
      <c r="Q10" s="448" t="s">
        <v>36</v>
      </c>
      <c r="R10" s="434" t="s">
        <v>40</v>
      </c>
      <c r="S10" s="434" t="s">
        <v>41</v>
      </c>
      <c r="T10" s="434" t="s">
        <v>42</v>
      </c>
      <c r="U10" s="436" t="s">
        <v>43</v>
      </c>
    </row>
    <row r="11" spans="1:21" ht="40.5" customHeight="1" thickBot="1" x14ac:dyDescent="0.3">
      <c r="A11" s="451"/>
      <c r="B11" s="454"/>
      <c r="C11" s="454"/>
      <c r="D11" s="457"/>
      <c r="E11" s="458"/>
      <c r="F11" s="460"/>
      <c r="G11" s="439"/>
      <c r="H11" s="439"/>
      <c r="I11" s="439"/>
      <c r="J11" s="439"/>
      <c r="K11" s="439"/>
      <c r="L11" s="441"/>
      <c r="M11" s="443"/>
      <c r="N11" s="445"/>
      <c r="O11" s="447"/>
      <c r="P11" s="447"/>
      <c r="Q11" s="449"/>
      <c r="R11" s="435"/>
      <c r="S11" s="435"/>
      <c r="T11" s="435"/>
      <c r="U11" s="437"/>
    </row>
    <row r="12" spans="1:21" ht="60.75" customHeight="1" thickBot="1" x14ac:dyDescent="0.3">
      <c r="A12" s="451"/>
      <c r="B12" s="87" t="s">
        <v>1</v>
      </c>
      <c r="C12" s="87" t="s">
        <v>2</v>
      </c>
      <c r="D12" s="88" t="s">
        <v>1</v>
      </c>
      <c r="E12" s="89" t="s">
        <v>2</v>
      </c>
      <c r="F12" s="104"/>
      <c r="G12" s="104"/>
      <c r="H12" s="104"/>
      <c r="I12" s="432" t="s">
        <v>65</v>
      </c>
      <c r="J12" s="432"/>
      <c r="K12" s="432"/>
      <c r="L12" s="432"/>
      <c r="M12" s="432"/>
      <c r="N12" s="432"/>
      <c r="O12" s="432"/>
      <c r="P12" s="432"/>
      <c r="Q12" s="432"/>
      <c r="R12" s="432"/>
      <c r="S12" s="432"/>
      <c r="T12" s="432"/>
      <c r="U12" s="433"/>
    </row>
    <row r="13" spans="1:21" ht="66.75" thickBot="1" x14ac:dyDescent="0.3">
      <c r="A13" s="452"/>
      <c r="B13" s="90" t="s">
        <v>4</v>
      </c>
      <c r="C13" s="90" t="s">
        <v>4</v>
      </c>
      <c r="D13" s="91" t="s">
        <v>4</v>
      </c>
      <c r="E13" s="92" t="s">
        <v>4</v>
      </c>
      <c r="F13" s="114" t="s">
        <v>4</v>
      </c>
      <c r="G13" s="115" t="s">
        <v>4</v>
      </c>
      <c r="H13" s="115" t="s">
        <v>4</v>
      </c>
      <c r="I13" s="115" t="s">
        <v>4</v>
      </c>
      <c r="J13" s="115" t="s">
        <v>4</v>
      </c>
      <c r="K13" s="115" t="s">
        <v>4</v>
      </c>
      <c r="L13" s="115" t="s">
        <v>4</v>
      </c>
      <c r="M13" s="116" t="s">
        <v>4</v>
      </c>
      <c r="N13" s="110" t="s">
        <v>4</v>
      </c>
      <c r="O13" s="106" t="s">
        <v>4</v>
      </c>
      <c r="P13" s="107" t="s">
        <v>4</v>
      </c>
      <c r="Q13" s="105" t="s">
        <v>4</v>
      </c>
      <c r="R13" s="111" t="s">
        <v>9</v>
      </c>
      <c r="S13" s="112" t="s">
        <v>4</v>
      </c>
      <c r="T13" s="112" t="s">
        <v>9</v>
      </c>
      <c r="U13" s="113" t="s">
        <v>4</v>
      </c>
    </row>
    <row r="14" spans="1:21" ht="45" x14ac:dyDescent="0.25">
      <c r="A14" s="108" t="s">
        <v>11</v>
      </c>
      <c r="B14" s="93">
        <v>74.650000000000006</v>
      </c>
      <c r="C14" s="93">
        <v>49.77</v>
      </c>
      <c r="D14" s="97">
        <v>66.150000000000006</v>
      </c>
      <c r="E14" s="98">
        <v>44.1</v>
      </c>
      <c r="F14" s="117"/>
      <c r="G14" s="118"/>
      <c r="H14" s="118"/>
      <c r="I14" s="119"/>
      <c r="J14" s="119"/>
      <c r="K14" s="119"/>
      <c r="L14" s="120"/>
      <c r="M14" s="121"/>
      <c r="N14" s="122">
        <v>76.8</v>
      </c>
      <c r="O14" s="123">
        <v>85.9</v>
      </c>
      <c r="P14" s="124">
        <v>80.5</v>
      </c>
      <c r="Q14" s="125"/>
      <c r="R14" s="135">
        <v>64.400000000000006</v>
      </c>
      <c r="S14" s="136">
        <v>67.2</v>
      </c>
      <c r="T14" s="136">
        <v>75.599999999999994</v>
      </c>
      <c r="U14" s="137">
        <v>67.2</v>
      </c>
    </row>
    <row r="15" spans="1:21" ht="45.75" thickBot="1" x14ac:dyDescent="0.3">
      <c r="A15" s="109"/>
      <c r="B15" s="95">
        <v>82.95</v>
      </c>
      <c r="C15" s="95">
        <v>55.3</v>
      </c>
      <c r="D15" s="99">
        <v>74.97</v>
      </c>
      <c r="E15" s="100">
        <v>49.98</v>
      </c>
      <c r="F15" s="126"/>
      <c r="G15" s="127"/>
      <c r="H15" s="127"/>
      <c r="I15" s="128"/>
      <c r="J15" s="128"/>
      <c r="K15" s="128"/>
      <c r="L15" s="129"/>
      <c r="M15" s="130"/>
      <c r="N15" s="131">
        <v>83.1</v>
      </c>
      <c r="O15" s="132">
        <v>92.9</v>
      </c>
      <c r="P15" s="133">
        <v>87</v>
      </c>
      <c r="Q15" s="134"/>
      <c r="R15" s="138">
        <v>68.599999999999994</v>
      </c>
      <c r="S15" s="139">
        <v>71.400000000000006</v>
      </c>
      <c r="T15" s="139">
        <v>73.5</v>
      </c>
      <c r="U15" s="140">
        <v>71.400000000000006</v>
      </c>
    </row>
  </sheetData>
  <mergeCells count="46">
    <mergeCell ref="A1:S1"/>
    <mergeCell ref="A2:P2"/>
    <mergeCell ref="R2:S2"/>
    <mergeCell ref="A4:A7"/>
    <mergeCell ref="B4:C5"/>
    <mergeCell ref="D4:E5"/>
    <mergeCell ref="L4:L5"/>
    <mergeCell ref="N4:N5"/>
    <mergeCell ref="O4:O5"/>
    <mergeCell ref="G4:G5"/>
    <mergeCell ref="F4:F5"/>
    <mergeCell ref="P4:P5"/>
    <mergeCell ref="Q4:Q5"/>
    <mergeCell ref="F3:M3"/>
    <mergeCell ref="N3:P3"/>
    <mergeCell ref="Q3:U3"/>
    <mergeCell ref="A10:A13"/>
    <mergeCell ref="B10:C11"/>
    <mergeCell ref="D10:E11"/>
    <mergeCell ref="F10:F11"/>
    <mergeCell ref="G10:G11"/>
    <mergeCell ref="H10:H11"/>
    <mergeCell ref="I10:I11"/>
    <mergeCell ref="I6:U6"/>
    <mergeCell ref="K4:K5"/>
    <mergeCell ref="J4:J5"/>
    <mergeCell ref="I4:I5"/>
    <mergeCell ref="M4:M5"/>
    <mergeCell ref="S4:S5"/>
    <mergeCell ref="H4:H5"/>
    <mergeCell ref="I12:U12"/>
    <mergeCell ref="R4:R5"/>
    <mergeCell ref="T4:T5"/>
    <mergeCell ref="U10:U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4:U5"/>
  </mergeCells>
  <pageMargins left="0.70866141732283472" right="0.70866141732283472" top="0.74803149606299213" bottom="0.74803149606299213" header="0.31496062992125984" footer="0.31496062992125984"/>
  <pageSetup paperSize="9" scale="38" orientation="landscape" horizontalDpi="300" verticalDpi="300" r:id="rId1"/>
  <rowBreaks count="1" manualBreakCount="1">
    <brk id="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view="pageBreakPreview" topLeftCell="N26" zoomScale="60" zoomScaleNormal="50" workbookViewId="0">
      <selection activeCell="V22" sqref="V22"/>
    </sheetView>
  </sheetViews>
  <sheetFormatPr defaultRowHeight="15" x14ac:dyDescent="0.25"/>
  <cols>
    <col min="1" max="1" width="51.85546875" customWidth="1"/>
    <col min="2" max="2" width="16.140625" hidden="1" customWidth="1"/>
    <col min="3" max="3" width="14.28515625" hidden="1" customWidth="1"/>
    <col min="4" max="4" width="15.140625" hidden="1" customWidth="1"/>
    <col min="5" max="5" width="14.140625" hidden="1" customWidth="1"/>
    <col min="6" max="6" width="25" hidden="1" customWidth="1"/>
    <col min="7" max="7" width="24.28515625" hidden="1" customWidth="1"/>
    <col min="8" max="8" width="23.5703125" hidden="1" customWidth="1"/>
    <col min="9" max="9" width="24.42578125" hidden="1" customWidth="1"/>
    <col min="10" max="10" width="20.140625" hidden="1" customWidth="1"/>
    <col min="11" max="11" width="29.42578125" hidden="1" customWidth="1"/>
    <col min="12" max="12" width="31.7109375" hidden="1" customWidth="1"/>
    <col min="13" max="13" width="30.7109375" hidden="1" customWidth="1"/>
    <col min="14" max="14" width="25.42578125" customWidth="1"/>
    <col min="15" max="15" width="21.7109375" hidden="1" customWidth="1"/>
    <col min="16" max="16" width="27.140625" customWidth="1"/>
    <col min="17" max="17" width="21.42578125" hidden="1" customWidth="1"/>
    <col min="18" max="18" width="24.5703125" customWidth="1"/>
    <col min="19" max="19" width="20" hidden="1" customWidth="1"/>
    <col min="20" max="20" width="24.85546875" customWidth="1"/>
    <col min="21" max="21" width="20.42578125" hidden="1" customWidth="1"/>
    <col min="22" max="22" width="26" customWidth="1"/>
    <col min="23" max="23" width="23.28515625" customWidth="1"/>
    <col min="24" max="24" width="26.42578125" customWidth="1"/>
    <col min="25" max="25" width="26.7109375" customWidth="1"/>
    <col min="26" max="26" width="25.42578125" customWidth="1"/>
    <col min="27" max="27" width="22.28515625" customWidth="1"/>
    <col min="28" max="28" width="26.140625" customWidth="1"/>
    <col min="29" max="29" width="25.140625" customWidth="1"/>
    <col min="30" max="30" width="27.28515625" customWidth="1"/>
  </cols>
  <sheetData>
    <row r="1" spans="1:36" ht="31.5" x14ac:dyDescent="0.5">
      <c r="A1" s="461" t="s">
        <v>92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</row>
    <row r="2" spans="1:36" ht="12.75" customHeight="1" thickBot="1" x14ac:dyDescent="0.35">
      <c r="A2" s="462"/>
      <c r="B2" s="462"/>
      <c r="C2" s="462"/>
      <c r="D2" s="462"/>
      <c r="E2" s="462"/>
      <c r="F2" s="462"/>
      <c r="G2" s="462"/>
      <c r="H2" s="462"/>
      <c r="I2" s="462"/>
      <c r="J2" s="38"/>
      <c r="K2" s="463"/>
      <c r="L2" s="463"/>
    </row>
    <row r="3" spans="1:36" ht="21" hidden="1" customHeight="1" thickBot="1" x14ac:dyDescent="0.35">
      <c r="G3" s="1"/>
      <c r="J3" s="424"/>
      <c r="K3" s="424"/>
      <c r="L3" s="424"/>
    </row>
    <row r="4" spans="1:36" ht="23.25" customHeight="1" x14ac:dyDescent="0.25">
      <c r="A4" s="482" t="s">
        <v>0</v>
      </c>
      <c r="B4" s="453" t="s">
        <v>25</v>
      </c>
      <c r="C4" s="453"/>
      <c r="D4" s="455" t="s">
        <v>26</v>
      </c>
      <c r="E4" s="456"/>
      <c r="F4" s="484" t="s">
        <v>36</v>
      </c>
      <c r="G4" s="472" t="s">
        <v>39</v>
      </c>
      <c r="H4" s="472" t="s">
        <v>37</v>
      </c>
      <c r="I4" s="494" t="s">
        <v>38</v>
      </c>
      <c r="J4" s="496" t="s">
        <v>36</v>
      </c>
      <c r="K4" s="476" t="s">
        <v>40</v>
      </c>
      <c r="L4" s="476" t="s">
        <v>41</v>
      </c>
      <c r="M4" s="476" t="s">
        <v>42</v>
      </c>
      <c r="N4" s="478" t="s">
        <v>82</v>
      </c>
      <c r="O4" s="480" t="s">
        <v>90</v>
      </c>
      <c r="P4" s="478" t="s">
        <v>83</v>
      </c>
      <c r="Q4" s="480" t="s">
        <v>90</v>
      </c>
      <c r="R4" s="478" t="s">
        <v>84</v>
      </c>
      <c r="S4" s="480" t="s">
        <v>90</v>
      </c>
      <c r="T4" s="480" t="s">
        <v>85</v>
      </c>
      <c r="U4" s="480" t="s">
        <v>90</v>
      </c>
      <c r="V4" s="476" t="s">
        <v>93</v>
      </c>
      <c r="W4" s="474" t="s">
        <v>90</v>
      </c>
      <c r="X4" s="476" t="s">
        <v>94</v>
      </c>
      <c r="Y4" s="474" t="s">
        <v>90</v>
      </c>
      <c r="Z4" s="476" t="s">
        <v>95</v>
      </c>
      <c r="AA4" s="474" t="s">
        <v>90</v>
      </c>
      <c r="AB4" s="498" t="s">
        <v>103</v>
      </c>
      <c r="AC4" s="474" t="s">
        <v>102</v>
      </c>
      <c r="AD4" s="474" t="s">
        <v>90</v>
      </c>
    </row>
    <row r="5" spans="1:36" ht="45.75" customHeight="1" thickBot="1" x14ac:dyDescent="0.3">
      <c r="A5" s="483"/>
      <c r="B5" s="454"/>
      <c r="C5" s="454"/>
      <c r="D5" s="457"/>
      <c r="E5" s="458"/>
      <c r="F5" s="485"/>
      <c r="G5" s="473"/>
      <c r="H5" s="473"/>
      <c r="I5" s="495"/>
      <c r="J5" s="497"/>
      <c r="K5" s="477"/>
      <c r="L5" s="477"/>
      <c r="M5" s="477"/>
      <c r="N5" s="479"/>
      <c r="O5" s="500"/>
      <c r="P5" s="479"/>
      <c r="Q5" s="500"/>
      <c r="R5" s="479"/>
      <c r="S5" s="500"/>
      <c r="T5" s="481"/>
      <c r="U5" s="500"/>
      <c r="V5" s="477"/>
      <c r="W5" s="486"/>
      <c r="X5" s="477"/>
      <c r="Y5" s="486"/>
      <c r="Z5" s="477"/>
      <c r="AA5" s="486"/>
      <c r="AB5" s="499"/>
      <c r="AC5" s="475"/>
      <c r="AD5" s="486"/>
    </row>
    <row r="6" spans="1:36" ht="31.5" customHeight="1" thickBot="1" x14ac:dyDescent="0.3">
      <c r="A6" s="483"/>
      <c r="B6" s="87" t="s">
        <v>1</v>
      </c>
      <c r="C6" s="87" t="s">
        <v>2</v>
      </c>
      <c r="D6" s="88" t="s">
        <v>1</v>
      </c>
      <c r="E6" s="89" t="s">
        <v>2</v>
      </c>
      <c r="F6" s="267" t="s">
        <v>65</v>
      </c>
      <c r="G6" s="268"/>
      <c r="H6" s="268"/>
      <c r="I6" s="492" t="s">
        <v>1</v>
      </c>
      <c r="J6" s="492"/>
      <c r="K6" s="492"/>
      <c r="L6" s="492"/>
      <c r="M6" s="492"/>
      <c r="N6" s="492"/>
      <c r="O6" s="492"/>
      <c r="P6" s="492"/>
      <c r="Q6" s="492"/>
      <c r="R6" s="492"/>
      <c r="S6" s="492"/>
      <c r="T6" s="492"/>
      <c r="U6" s="492"/>
      <c r="V6" s="492"/>
      <c r="W6" s="492"/>
      <c r="X6" s="492"/>
      <c r="Y6" s="492"/>
      <c r="Z6" s="492"/>
      <c r="AA6" s="492"/>
      <c r="AB6" s="492"/>
      <c r="AC6" s="492"/>
      <c r="AD6" s="493"/>
    </row>
    <row r="7" spans="1:36" ht="34.5" customHeight="1" thickBot="1" x14ac:dyDescent="0.3">
      <c r="A7" s="483"/>
      <c r="B7" s="141" t="s">
        <v>4</v>
      </c>
      <c r="C7" s="141" t="s">
        <v>4</v>
      </c>
      <c r="D7" s="142" t="s">
        <v>4</v>
      </c>
      <c r="E7" s="143" t="s">
        <v>4</v>
      </c>
      <c r="F7" s="156" t="s">
        <v>4</v>
      </c>
      <c r="G7" s="157" t="s">
        <v>4</v>
      </c>
      <c r="H7" s="158" t="s">
        <v>4</v>
      </c>
      <c r="I7" s="269" t="s">
        <v>4</v>
      </c>
      <c r="J7" s="270" t="s">
        <v>4</v>
      </c>
      <c r="K7" s="271" t="s">
        <v>9</v>
      </c>
      <c r="L7" s="272" t="s">
        <v>4</v>
      </c>
      <c r="M7" s="273" t="s">
        <v>9</v>
      </c>
      <c r="N7" s="274" t="s">
        <v>9</v>
      </c>
      <c r="O7" s="275" t="s">
        <v>91</v>
      </c>
      <c r="P7" s="276" t="s">
        <v>4</v>
      </c>
      <c r="Q7" s="276" t="s">
        <v>91</v>
      </c>
      <c r="R7" s="276" t="s">
        <v>9</v>
      </c>
      <c r="S7" s="277" t="s">
        <v>91</v>
      </c>
      <c r="T7" s="278" t="s">
        <v>4</v>
      </c>
      <c r="U7" s="279" t="s">
        <v>91</v>
      </c>
      <c r="V7" s="183" t="s">
        <v>9</v>
      </c>
      <c r="W7" s="184" t="s">
        <v>91</v>
      </c>
      <c r="X7" s="184" t="s">
        <v>4</v>
      </c>
      <c r="Y7" s="184" t="s">
        <v>91</v>
      </c>
      <c r="Z7" s="184" t="s">
        <v>9</v>
      </c>
      <c r="AA7" s="184" t="s">
        <v>91</v>
      </c>
      <c r="AB7" s="184" t="s">
        <v>4</v>
      </c>
      <c r="AC7" s="184" t="s">
        <v>4</v>
      </c>
      <c r="AD7" s="185" t="s">
        <v>91</v>
      </c>
    </row>
    <row r="8" spans="1:36" ht="79.5" customHeight="1" x14ac:dyDescent="0.25">
      <c r="A8" s="230" t="s">
        <v>16</v>
      </c>
      <c r="B8" s="93">
        <v>52.32</v>
      </c>
      <c r="C8" s="93">
        <v>42.28</v>
      </c>
      <c r="D8" s="94">
        <v>51.56</v>
      </c>
      <c r="E8" s="94">
        <v>41.58</v>
      </c>
      <c r="F8" s="148">
        <v>55.37</v>
      </c>
      <c r="G8" s="101">
        <v>58.14</v>
      </c>
      <c r="H8" s="101">
        <v>64.91</v>
      </c>
      <c r="I8" s="190">
        <v>59</v>
      </c>
      <c r="J8" s="191"/>
      <c r="K8" s="192">
        <v>62</v>
      </c>
      <c r="L8" s="192">
        <v>62.5</v>
      </c>
      <c r="M8" s="192">
        <v>66</v>
      </c>
      <c r="N8" s="193">
        <v>66</v>
      </c>
      <c r="O8" s="280">
        <f>(N8/K8)*100</f>
        <v>106.45161290322579</v>
      </c>
      <c r="P8" s="193">
        <v>67</v>
      </c>
      <c r="Q8" s="280">
        <f>(P8/L8)*100</f>
        <v>107.2</v>
      </c>
      <c r="R8" s="193">
        <v>74</v>
      </c>
      <c r="S8" s="280">
        <f>(R8/M8)*100</f>
        <v>112.12121212121211</v>
      </c>
      <c r="T8" s="193">
        <v>68</v>
      </c>
      <c r="U8" s="281" t="e">
        <f>(T8/#REF!)*100</f>
        <v>#REF!</v>
      </c>
      <c r="V8" s="219">
        <v>69</v>
      </c>
      <c r="W8" s="311">
        <f>((V8/N8)*100)-100</f>
        <v>4.5454545454545467</v>
      </c>
      <c r="X8" s="220">
        <v>70</v>
      </c>
      <c r="Y8" s="312">
        <f t="shared" ref="Y8:Y35" si="0">((X8/P8)*100)-100</f>
        <v>4.4776119402985017</v>
      </c>
      <c r="Z8" s="220">
        <v>75</v>
      </c>
      <c r="AA8" s="311">
        <f>((Z8/R8)*100)-100</f>
        <v>1.3513513513513544</v>
      </c>
      <c r="AB8" s="220">
        <v>72</v>
      </c>
      <c r="AC8" s="220">
        <v>70</v>
      </c>
      <c r="AD8" s="318">
        <f>((AC8/T8)*100)-100</f>
        <v>2.941176470588232</v>
      </c>
    </row>
    <row r="9" spans="1:36" ht="42" customHeight="1" x14ac:dyDescent="0.25">
      <c r="A9" s="264"/>
      <c r="B9" s="144">
        <v>53.47</v>
      </c>
      <c r="C9" s="144">
        <v>43.55</v>
      </c>
      <c r="D9" s="145">
        <v>52.71</v>
      </c>
      <c r="E9" s="145">
        <v>43.26</v>
      </c>
      <c r="F9" s="146">
        <v>56.67</v>
      </c>
      <c r="G9" s="147">
        <v>59.5</v>
      </c>
      <c r="H9" s="147">
        <v>66.34</v>
      </c>
      <c r="I9" s="199">
        <v>60</v>
      </c>
      <c r="J9" s="200"/>
      <c r="K9" s="201">
        <v>63</v>
      </c>
      <c r="L9" s="201">
        <v>63.6</v>
      </c>
      <c r="M9" s="201">
        <v>71</v>
      </c>
      <c r="N9" s="202">
        <v>69</v>
      </c>
      <c r="O9" s="282">
        <f>(N9/K9)*100</f>
        <v>109.52380952380953</v>
      </c>
      <c r="P9" s="202">
        <v>70</v>
      </c>
      <c r="Q9" s="282">
        <f>(P9/L9)*100</f>
        <v>110.062893081761</v>
      </c>
      <c r="R9" s="202">
        <v>77</v>
      </c>
      <c r="S9" s="282">
        <f>(R9/M9)*100</f>
        <v>108.45070422535213</v>
      </c>
      <c r="T9" s="202">
        <v>70</v>
      </c>
      <c r="U9" s="283" t="e">
        <f>(T9/#REF!)*100</f>
        <v>#REF!</v>
      </c>
      <c r="V9" s="205"/>
      <c r="W9" s="312"/>
      <c r="X9" s="201"/>
      <c r="Y9" s="312"/>
      <c r="Z9" s="201"/>
      <c r="AA9" s="312"/>
      <c r="AB9" s="369"/>
      <c r="AC9" s="201"/>
      <c r="AD9" s="319"/>
    </row>
    <row r="10" spans="1:36" ht="42" customHeight="1" x14ac:dyDescent="0.25">
      <c r="A10" s="225" t="s">
        <v>88</v>
      </c>
      <c r="B10" s="144"/>
      <c r="C10" s="144"/>
      <c r="D10" s="145"/>
      <c r="E10" s="145"/>
      <c r="F10" s="146"/>
      <c r="G10" s="147"/>
      <c r="H10" s="147"/>
      <c r="I10" s="199"/>
      <c r="J10" s="200"/>
      <c r="K10" s="201"/>
      <c r="L10" s="201"/>
      <c r="M10" s="201"/>
      <c r="N10" s="202">
        <v>74</v>
      </c>
      <c r="O10" s="282"/>
      <c r="P10" s="202">
        <v>76</v>
      </c>
      <c r="Q10" s="282"/>
      <c r="R10" s="202">
        <v>83</v>
      </c>
      <c r="S10" s="282"/>
      <c r="T10" s="202">
        <v>77</v>
      </c>
      <c r="U10" s="283" t="e">
        <f>(T10/#REF!)*100</f>
        <v>#REF!</v>
      </c>
      <c r="V10" s="205">
        <v>79</v>
      </c>
      <c r="W10" s="312">
        <f t="shared" ref="W10:W35" si="1">((V10/N10)*100)-100</f>
        <v>6.7567567567567579</v>
      </c>
      <c r="X10" s="201">
        <v>80</v>
      </c>
      <c r="Y10" s="312">
        <f t="shared" si="0"/>
        <v>5.2631578947368354</v>
      </c>
      <c r="Z10" s="201">
        <v>85</v>
      </c>
      <c r="AA10" s="312">
        <f t="shared" ref="AA10:AA35" si="2">((Z10/R10)*100)-100</f>
        <v>2.409638554216869</v>
      </c>
      <c r="AB10" s="201">
        <v>82</v>
      </c>
      <c r="AC10" s="201">
        <v>81</v>
      </c>
      <c r="AD10" s="319">
        <f t="shared" ref="AD10:AD35" si="3">((AC10/T10)*100)-100</f>
        <v>5.1948051948051983</v>
      </c>
    </row>
    <row r="11" spans="1:36" ht="42" customHeight="1" thickBot="1" x14ac:dyDescent="0.3">
      <c r="A11" s="226" t="s">
        <v>88</v>
      </c>
      <c r="B11" s="151"/>
      <c r="C11" s="151"/>
      <c r="D11" s="152"/>
      <c r="E11" s="152"/>
      <c r="F11" s="153"/>
      <c r="G11" s="150"/>
      <c r="H11" s="150"/>
      <c r="I11" s="210"/>
      <c r="J11" s="211"/>
      <c r="K11" s="212"/>
      <c r="L11" s="212"/>
      <c r="M11" s="212"/>
      <c r="N11" s="214">
        <v>71</v>
      </c>
      <c r="O11" s="284"/>
      <c r="P11" s="214">
        <v>73</v>
      </c>
      <c r="Q11" s="284"/>
      <c r="R11" s="214">
        <v>80</v>
      </c>
      <c r="S11" s="284"/>
      <c r="T11" s="214">
        <v>74</v>
      </c>
      <c r="U11" s="285" t="e">
        <f>(T11/#REF!)*100</f>
        <v>#REF!</v>
      </c>
      <c r="V11" s="222">
        <v>74</v>
      </c>
      <c r="W11" s="313">
        <f t="shared" si="1"/>
        <v>4.2253521126760489</v>
      </c>
      <c r="X11" s="212">
        <v>76</v>
      </c>
      <c r="Y11" s="313">
        <f t="shared" si="0"/>
        <v>4.1095890410958873</v>
      </c>
      <c r="Z11" s="212">
        <v>82</v>
      </c>
      <c r="AA11" s="313">
        <f t="shared" si="2"/>
        <v>2.4999999999999858</v>
      </c>
      <c r="AB11" s="212">
        <v>78</v>
      </c>
      <c r="AC11" s="212">
        <v>76</v>
      </c>
      <c r="AD11" s="320">
        <f t="shared" si="3"/>
        <v>2.7027027027026946</v>
      </c>
      <c r="AJ11" t="s">
        <v>96</v>
      </c>
    </row>
    <row r="12" spans="1:36" ht="42" customHeight="1" x14ac:dyDescent="0.25">
      <c r="A12" s="230" t="s">
        <v>15</v>
      </c>
      <c r="B12" s="93"/>
      <c r="C12" s="93"/>
      <c r="D12" s="94"/>
      <c r="E12" s="94"/>
      <c r="F12" s="148">
        <v>53.72</v>
      </c>
      <c r="G12" s="101">
        <v>54</v>
      </c>
      <c r="H12" s="101">
        <v>58.46</v>
      </c>
      <c r="I12" s="190">
        <v>54.72</v>
      </c>
      <c r="J12" s="191"/>
      <c r="K12" s="192">
        <v>57.24</v>
      </c>
      <c r="L12" s="192">
        <v>58.96</v>
      </c>
      <c r="M12" s="328">
        <v>61.97</v>
      </c>
      <c r="N12" s="193">
        <v>60</v>
      </c>
      <c r="O12" s="280">
        <f>(N12/K12)*100</f>
        <v>104.82180293501048</v>
      </c>
      <c r="P12" s="193">
        <v>62</v>
      </c>
      <c r="Q12" s="280">
        <f>(P12/L12)*100</f>
        <v>105.15603799185888</v>
      </c>
      <c r="R12" s="193">
        <v>69</v>
      </c>
      <c r="S12" s="280">
        <f>(R12/M12)*100</f>
        <v>111.3441988058738</v>
      </c>
      <c r="T12" s="194">
        <v>62</v>
      </c>
      <c r="U12" s="341" t="e">
        <f>(T12/#REF!)*100</f>
        <v>#REF!</v>
      </c>
      <c r="V12" s="192">
        <v>63</v>
      </c>
      <c r="W12" s="314">
        <f t="shared" si="1"/>
        <v>5</v>
      </c>
      <c r="X12" s="192">
        <v>65</v>
      </c>
      <c r="Y12" s="314">
        <f t="shared" si="0"/>
        <v>4.8387096774193452</v>
      </c>
      <c r="Z12" s="192">
        <v>73</v>
      </c>
      <c r="AA12" s="314">
        <f t="shared" si="2"/>
        <v>5.7971014492753596</v>
      </c>
      <c r="AB12" s="192">
        <v>68</v>
      </c>
      <c r="AC12" s="192">
        <v>65.5</v>
      </c>
      <c r="AD12" s="321">
        <f t="shared" si="3"/>
        <v>5.6451612903225765</v>
      </c>
    </row>
    <row r="13" spans="1:36" ht="42" customHeight="1" thickBot="1" x14ac:dyDescent="0.3">
      <c r="A13" s="331" t="s">
        <v>88</v>
      </c>
      <c r="B13" s="95">
        <v>44.2</v>
      </c>
      <c r="C13" s="95">
        <v>34</v>
      </c>
      <c r="D13" s="349">
        <v>45.68</v>
      </c>
      <c r="E13" s="350">
        <v>35.18</v>
      </c>
      <c r="F13" s="149"/>
      <c r="G13" s="102"/>
      <c r="H13" s="102"/>
      <c r="I13" s="236"/>
      <c r="J13" s="237"/>
      <c r="K13" s="217"/>
      <c r="L13" s="217"/>
      <c r="M13" s="330"/>
      <c r="N13" s="239"/>
      <c r="O13" s="286"/>
      <c r="P13" s="239"/>
      <c r="Q13" s="286"/>
      <c r="R13" s="239"/>
      <c r="S13" s="286"/>
      <c r="T13" s="240">
        <v>68</v>
      </c>
      <c r="U13" s="343"/>
      <c r="V13" s="217">
        <v>69</v>
      </c>
      <c r="W13" s="315"/>
      <c r="X13" s="217">
        <v>71</v>
      </c>
      <c r="Y13" s="315"/>
      <c r="Z13" s="217">
        <v>79</v>
      </c>
      <c r="AA13" s="315"/>
      <c r="AB13" s="217">
        <v>73</v>
      </c>
      <c r="AC13" s="217">
        <v>71.5</v>
      </c>
      <c r="AD13" s="322">
        <f t="shared" si="3"/>
        <v>5.1470588235294201</v>
      </c>
    </row>
    <row r="14" spans="1:36" ht="42" customHeight="1" x14ac:dyDescent="0.25">
      <c r="A14" s="490" t="s">
        <v>14</v>
      </c>
      <c r="B14" s="344"/>
      <c r="C14" s="344"/>
      <c r="D14" s="345"/>
      <c r="E14" s="346"/>
      <c r="F14" s="347">
        <v>47.28</v>
      </c>
      <c r="G14" s="348">
        <v>47.99</v>
      </c>
      <c r="H14" s="348">
        <v>51.99</v>
      </c>
      <c r="I14" s="307">
        <v>49.64</v>
      </c>
      <c r="J14" s="308"/>
      <c r="K14" s="220">
        <v>54.22</v>
      </c>
      <c r="L14" s="220">
        <v>54.76</v>
      </c>
      <c r="M14" s="220">
        <v>56</v>
      </c>
      <c r="N14" s="301">
        <v>55</v>
      </c>
      <c r="O14" s="293">
        <f>(N14/K14)*100</f>
        <v>101.43858354850607</v>
      </c>
      <c r="P14" s="301">
        <v>56</v>
      </c>
      <c r="Q14" s="293">
        <f>(P14/L14)*100</f>
        <v>102.26442658875092</v>
      </c>
      <c r="R14" s="301">
        <v>60</v>
      </c>
      <c r="S14" s="293">
        <f>(R14/M14)*100</f>
        <v>107.14285714285714</v>
      </c>
      <c r="T14" s="301">
        <v>56</v>
      </c>
      <c r="U14" s="294" t="e">
        <f>(T14/#REF!)*100</f>
        <v>#REF!</v>
      </c>
      <c r="V14" s="219">
        <v>58</v>
      </c>
      <c r="W14" s="311">
        <f t="shared" si="1"/>
        <v>5.454545454545439</v>
      </c>
      <c r="X14" s="220">
        <v>59</v>
      </c>
      <c r="Y14" s="311">
        <f t="shared" si="0"/>
        <v>5.3571428571428612</v>
      </c>
      <c r="Z14" s="220">
        <v>63</v>
      </c>
      <c r="AA14" s="311">
        <f t="shared" si="2"/>
        <v>5</v>
      </c>
      <c r="AB14" s="220">
        <v>62.5</v>
      </c>
      <c r="AC14" s="220">
        <v>59</v>
      </c>
      <c r="AD14" s="318">
        <f t="shared" si="3"/>
        <v>5.3571428571428612</v>
      </c>
    </row>
    <row r="15" spans="1:36" ht="42" customHeight="1" thickBot="1" x14ac:dyDescent="0.3">
      <c r="A15" s="489"/>
      <c r="B15" s="151">
        <v>58.51</v>
      </c>
      <c r="C15" s="151">
        <v>47.58</v>
      </c>
      <c r="D15" s="152">
        <v>50.53</v>
      </c>
      <c r="E15" s="152">
        <v>41.56</v>
      </c>
      <c r="F15" s="153">
        <v>50.29</v>
      </c>
      <c r="G15" s="150">
        <v>50.99</v>
      </c>
      <c r="H15" s="150">
        <v>54.81</v>
      </c>
      <c r="I15" s="210">
        <v>52.8</v>
      </c>
      <c r="J15" s="211"/>
      <c r="K15" s="212">
        <v>57.16</v>
      </c>
      <c r="L15" s="212">
        <v>57.73</v>
      </c>
      <c r="M15" s="212">
        <v>64.900000000000006</v>
      </c>
      <c r="N15" s="214">
        <v>58</v>
      </c>
      <c r="O15" s="284">
        <f>(N15/K15)*100</f>
        <v>101.46955913226033</v>
      </c>
      <c r="P15" s="214">
        <v>59</v>
      </c>
      <c r="Q15" s="284">
        <f>(P15/L15)*100</f>
        <v>102.19989606790232</v>
      </c>
      <c r="R15" s="214">
        <v>73</v>
      </c>
      <c r="S15" s="284">
        <f>(R15/M15)*100</f>
        <v>112.48073959938365</v>
      </c>
      <c r="T15" s="214">
        <v>62</v>
      </c>
      <c r="U15" s="285" t="e">
        <f>(T15/#REF!)*100</f>
        <v>#REF!</v>
      </c>
      <c r="V15" s="216">
        <v>67</v>
      </c>
      <c r="W15" s="315">
        <f t="shared" si="1"/>
        <v>15.517241379310349</v>
      </c>
      <c r="X15" s="217">
        <v>68</v>
      </c>
      <c r="Y15" s="315">
        <f t="shared" si="0"/>
        <v>15.254237288135599</v>
      </c>
      <c r="Z15" s="217">
        <v>75</v>
      </c>
      <c r="AA15" s="315">
        <f t="shared" si="2"/>
        <v>2.7397260273972677</v>
      </c>
      <c r="AB15" s="217">
        <v>74.5</v>
      </c>
      <c r="AC15" s="217">
        <v>67.5</v>
      </c>
      <c r="AD15" s="322">
        <f t="shared" si="3"/>
        <v>8.8709677419354733</v>
      </c>
    </row>
    <row r="16" spans="1:36" ht="42" customHeight="1" x14ac:dyDescent="0.25">
      <c r="A16" s="230" t="s">
        <v>98</v>
      </c>
      <c r="B16" s="93">
        <v>50</v>
      </c>
      <c r="C16" s="93">
        <v>55</v>
      </c>
      <c r="D16" s="94">
        <v>50.82</v>
      </c>
      <c r="E16" s="154">
        <v>46.2</v>
      </c>
      <c r="F16" s="148">
        <v>52.34</v>
      </c>
      <c r="G16" s="101">
        <v>53.39</v>
      </c>
      <c r="H16" s="101">
        <v>60.19</v>
      </c>
      <c r="I16" s="190">
        <v>54.43</v>
      </c>
      <c r="J16" s="191"/>
      <c r="K16" s="192">
        <v>54.43</v>
      </c>
      <c r="L16" s="192">
        <v>57.15</v>
      </c>
      <c r="M16" s="192">
        <v>60.31</v>
      </c>
      <c r="N16" s="193">
        <v>62</v>
      </c>
      <c r="O16" s="280">
        <f>(N16/K16)*100</f>
        <v>113.90777144956826</v>
      </c>
      <c r="P16" s="193">
        <v>63</v>
      </c>
      <c r="Q16" s="280">
        <f>(P16/L16)*100</f>
        <v>110.23622047244095</v>
      </c>
      <c r="R16" s="193">
        <v>85.5</v>
      </c>
      <c r="S16" s="280">
        <f>(R16/M16)*100</f>
        <v>141.76753440557121</v>
      </c>
      <c r="T16" s="193">
        <v>63</v>
      </c>
      <c r="U16" s="281" t="e">
        <f>(T16/#REF!)*100</f>
        <v>#REF!</v>
      </c>
      <c r="V16" s="219">
        <v>67</v>
      </c>
      <c r="W16" s="311">
        <f t="shared" si="1"/>
        <v>8.0645161290322562</v>
      </c>
      <c r="X16" s="220">
        <v>71</v>
      </c>
      <c r="Y16" s="311">
        <f t="shared" si="0"/>
        <v>12.698412698412696</v>
      </c>
      <c r="Z16" s="220">
        <v>90</v>
      </c>
      <c r="AA16" s="311">
        <f t="shared" si="2"/>
        <v>5.2631578947368354</v>
      </c>
      <c r="AB16" s="220">
        <v>72</v>
      </c>
      <c r="AC16" s="220">
        <v>67</v>
      </c>
      <c r="AD16" s="318">
        <f t="shared" si="3"/>
        <v>6.3492063492063551</v>
      </c>
    </row>
    <row r="17" spans="1:30" ht="42" customHeight="1" thickBot="1" x14ac:dyDescent="0.3">
      <c r="A17" s="226" t="s">
        <v>74</v>
      </c>
      <c r="B17" s="151"/>
      <c r="C17" s="151"/>
      <c r="D17" s="152"/>
      <c r="E17" s="152"/>
      <c r="F17" s="153"/>
      <c r="G17" s="150"/>
      <c r="H17" s="150"/>
      <c r="I17" s="210"/>
      <c r="J17" s="211"/>
      <c r="K17" s="212">
        <v>56.91</v>
      </c>
      <c r="L17" s="212">
        <v>58.05</v>
      </c>
      <c r="M17" s="212">
        <v>63.06</v>
      </c>
      <c r="N17" s="214">
        <v>59</v>
      </c>
      <c r="O17" s="284">
        <f>(N17/K17)*100</f>
        <v>103.67246529608154</v>
      </c>
      <c r="P17" s="214">
        <v>60</v>
      </c>
      <c r="Q17" s="284">
        <f>(P17/L17)*100</f>
        <v>103.359173126615</v>
      </c>
      <c r="R17" s="214">
        <v>67</v>
      </c>
      <c r="S17" s="284">
        <f>(R17/M17)*100</f>
        <v>106.24801776086265</v>
      </c>
      <c r="T17" s="214">
        <v>60</v>
      </c>
      <c r="U17" s="285" t="e">
        <f>(T17/#REF!)*100</f>
        <v>#REF!</v>
      </c>
      <c r="V17" s="222">
        <v>61</v>
      </c>
      <c r="W17" s="313">
        <f t="shared" si="1"/>
        <v>3.3898305084745743</v>
      </c>
      <c r="X17" s="212">
        <v>62</v>
      </c>
      <c r="Y17" s="313">
        <f t="shared" si="0"/>
        <v>3.3333333333333428</v>
      </c>
      <c r="Z17" s="212">
        <v>68</v>
      </c>
      <c r="AA17" s="313">
        <f t="shared" si="2"/>
        <v>1.4925373134328339</v>
      </c>
      <c r="AB17" s="212">
        <v>64</v>
      </c>
      <c r="AC17" s="212">
        <v>62</v>
      </c>
      <c r="AD17" s="320">
        <f t="shared" si="3"/>
        <v>3.3333333333333428</v>
      </c>
    </row>
    <row r="18" spans="1:30" ht="7.5" customHeight="1" thickBot="1" x14ac:dyDescent="0.3">
      <c r="A18" s="488" t="s">
        <v>12</v>
      </c>
      <c r="B18" s="93"/>
      <c r="C18" s="93"/>
      <c r="D18" s="94"/>
      <c r="E18" s="94"/>
      <c r="F18" s="148">
        <v>56.45</v>
      </c>
      <c r="G18" s="101">
        <v>57.45</v>
      </c>
      <c r="H18" s="101">
        <v>64.92</v>
      </c>
      <c r="I18" s="190">
        <v>59.27</v>
      </c>
      <c r="J18" s="191"/>
      <c r="K18" s="192">
        <v>57.51</v>
      </c>
      <c r="L18" s="192">
        <v>61.67</v>
      </c>
      <c r="M18" s="192">
        <v>65.05</v>
      </c>
      <c r="N18" s="193">
        <v>60</v>
      </c>
      <c r="O18" s="280">
        <f>(N18/K18)*100</f>
        <v>104.32968179447053</v>
      </c>
      <c r="P18" s="193">
        <v>62</v>
      </c>
      <c r="Q18" s="280">
        <f>(P18/L18)*100</f>
        <v>100.53510621047511</v>
      </c>
      <c r="R18" s="193">
        <v>73</v>
      </c>
      <c r="S18" s="280">
        <f>(R18/M18)*100</f>
        <v>112.22136817832438</v>
      </c>
      <c r="T18" s="193">
        <v>64</v>
      </c>
      <c r="U18" s="281" t="e">
        <f>(T18/#REF!)*100</f>
        <v>#REF!</v>
      </c>
      <c r="V18" s="224">
        <v>62</v>
      </c>
      <c r="W18" s="314">
        <f t="shared" si="1"/>
        <v>3.3333333333333428</v>
      </c>
      <c r="X18" s="192">
        <v>65</v>
      </c>
      <c r="Y18" s="314">
        <f t="shared" si="0"/>
        <v>4.8387096774193452</v>
      </c>
      <c r="Z18" s="192">
        <v>76</v>
      </c>
      <c r="AA18" s="314">
        <f t="shared" si="2"/>
        <v>4.1095890410958873</v>
      </c>
      <c r="AB18" s="192">
        <v>72</v>
      </c>
      <c r="AC18" s="192">
        <v>65</v>
      </c>
      <c r="AD18" s="321">
        <f t="shared" si="3"/>
        <v>1.5625</v>
      </c>
    </row>
    <row r="19" spans="1:30" ht="42" hidden="1" customHeight="1" thickBot="1" x14ac:dyDescent="0.3">
      <c r="A19" s="489"/>
      <c r="B19" s="151">
        <v>70</v>
      </c>
      <c r="C19" s="151">
        <v>56</v>
      </c>
      <c r="D19" s="152">
        <v>53.87</v>
      </c>
      <c r="E19" s="152">
        <v>43.26</v>
      </c>
      <c r="F19" s="153"/>
      <c r="G19" s="150"/>
      <c r="H19" s="150"/>
      <c r="I19" s="210"/>
      <c r="J19" s="211"/>
      <c r="K19" s="212"/>
      <c r="L19" s="212"/>
      <c r="M19" s="212"/>
      <c r="N19" s="214"/>
      <c r="O19" s="284"/>
      <c r="P19" s="214"/>
      <c r="Q19" s="284"/>
      <c r="R19" s="214"/>
      <c r="S19" s="284"/>
      <c r="T19" s="214"/>
      <c r="U19" s="285"/>
      <c r="V19" s="216"/>
      <c r="W19" s="315"/>
      <c r="X19" s="217"/>
      <c r="Y19" s="315"/>
      <c r="Z19" s="217"/>
      <c r="AA19" s="315"/>
      <c r="AB19" s="370"/>
      <c r="AC19" s="217"/>
      <c r="AD19" s="322"/>
    </row>
    <row r="20" spans="1:30" ht="62.25" customHeight="1" x14ac:dyDescent="0.25">
      <c r="A20" s="230" t="s">
        <v>87</v>
      </c>
      <c r="B20" s="93"/>
      <c r="C20" s="93"/>
      <c r="D20" s="97"/>
      <c r="E20" s="97"/>
      <c r="F20" s="148" t="s">
        <v>76</v>
      </c>
      <c r="G20" s="101">
        <v>51.3</v>
      </c>
      <c r="H20" s="101">
        <v>60</v>
      </c>
      <c r="I20" s="190">
        <v>48.9</v>
      </c>
      <c r="J20" s="191"/>
      <c r="K20" s="192">
        <v>52.35</v>
      </c>
      <c r="L20" s="192">
        <v>52.81</v>
      </c>
      <c r="M20" s="192">
        <v>60.5</v>
      </c>
      <c r="N20" s="193">
        <v>57</v>
      </c>
      <c r="O20" s="280">
        <f>(N20/K20)*100</f>
        <v>108.88252148997135</v>
      </c>
      <c r="P20" s="193">
        <v>58</v>
      </c>
      <c r="Q20" s="280">
        <f>(P20/L20)*100</f>
        <v>109.82768415072903</v>
      </c>
      <c r="R20" s="193">
        <v>70</v>
      </c>
      <c r="S20" s="280">
        <f>(R20/M20)*100</f>
        <v>115.70247933884296</v>
      </c>
      <c r="T20" s="193">
        <v>58</v>
      </c>
      <c r="U20" s="281" t="e">
        <f>(T20/#REF!)*100</f>
        <v>#REF!</v>
      </c>
      <c r="V20" s="224">
        <v>59</v>
      </c>
      <c r="W20" s="314">
        <f t="shared" si="1"/>
        <v>3.5087719298245759</v>
      </c>
      <c r="X20" s="192">
        <v>60</v>
      </c>
      <c r="Y20" s="314">
        <f t="shared" si="0"/>
        <v>3.448275862068968</v>
      </c>
      <c r="Z20" s="192">
        <v>70</v>
      </c>
      <c r="AA20" s="314">
        <f t="shared" si="2"/>
        <v>0</v>
      </c>
      <c r="AB20" s="371">
        <v>63</v>
      </c>
      <c r="AC20" s="192">
        <v>60</v>
      </c>
      <c r="AD20" s="321">
        <f t="shared" si="3"/>
        <v>3.448275862068968</v>
      </c>
    </row>
    <row r="21" spans="1:30" ht="42" customHeight="1" thickBot="1" x14ac:dyDescent="0.3">
      <c r="A21" s="228"/>
      <c r="B21" s="151">
        <v>45.68</v>
      </c>
      <c r="C21" s="151">
        <v>45.05</v>
      </c>
      <c r="D21" s="155">
        <v>51.14</v>
      </c>
      <c r="E21" s="155">
        <v>48.62</v>
      </c>
      <c r="F21" s="153">
        <v>52.7</v>
      </c>
      <c r="G21" s="150">
        <v>53.7</v>
      </c>
      <c r="H21" s="150">
        <v>62</v>
      </c>
      <c r="I21" s="210">
        <v>51.2</v>
      </c>
      <c r="J21" s="211"/>
      <c r="K21" s="212">
        <v>55.76</v>
      </c>
      <c r="L21" s="212">
        <v>58.3</v>
      </c>
      <c r="M21" s="212">
        <v>67</v>
      </c>
      <c r="N21" s="214">
        <v>63</v>
      </c>
      <c r="O21" s="284">
        <f>(N21/K21)*100</f>
        <v>112.98421807747489</v>
      </c>
      <c r="P21" s="214">
        <v>64</v>
      </c>
      <c r="Q21" s="284">
        <f>(P21/L21)*100</f>
        <v>109.77701543739281</v>
      </c>
      <c r="R21" s="214">
        <v>74</v>
      </c>
      <c r="S21" s="284">
        <f>(R21/M21)*100</f>
        <v>110.44776119402985</v>
      </c>
      <c r="T21" s="214">
        <v>64</v>
      </c>
      <c r="U21" s="285" t="e">
        <f>(T21/#REF!)*100</f>
        <v>#REF!</v>
      </c>
      <c r="V21" s="216">
        <v>65</v>
      </c>
      <c r="W21" s="315">
        <f t="shared" si="1"/>
        <v>3.1746031746031917</v>
      </c>
      <c r="X21" s="217">
        <v>67</v>
      </c>
      <c r="Y21" s="315">
        <f t="shared" si="0"/>
        <v>4.6875</v>
      </c>
      <c r="Z21" s="217">
        <v>75</v>
      </c>
      <c r="AA21" s="315">
        <f t="shared" si="2"/>
        <v>1.3513513513513544</v>
      </c>
      <c r="AB21" s="372">
        <v>68</v>
      </c>
      <c r="AC21" s="217">
        <v>67</v>
      </c>
      <c r="AD21" s="322">
        <f t="shared" si="3"/>
        <v>4.6875</v>
      </c>
    </row>
    <row r="22" spans="1:30" ht="42" customHeight="1" x14ac:dyDescent="0.25">
      <c r="A22" s="488" t="s">
        <v>78</v>
      </c>
      <c r="B22" s="93"/>
      <c r="C22" s="93"/>
      <c r="D22" s="94"/>
      <c r="E22" s="94"/>
      <c r="F22" s="148">
        <v>49.74</v>
      </c>
      <c r="G22" s="101">
        <v>50.73</v>
      </c>
      <c r="H22" s="101">
        <v>53.27</v>
      </c>
      <c r="I22" s="190">
        <v>51.73</v>
      </c>
      <c r="J22" s="191"/>
      <c r="K22" s="192">
        <v>54.66</v>
      </c>
      <c r="L22" s="192">
        <v>54.66</v>
      </c>
      <c r="M22" s="192">
        <v>60</v>
      </c>
      <c r="N22" s="193">
        <v>58</v>
      </c>
      <c r="O22" s="280">
        <f>(N22/K22)*100</f>
        <v>106.11050128064399</v>
      </c>
      <c r="P22" s="193">
        <v>59</v>
      </c>
      <c r="Q22" s="280">
        <f>(P22/L22)*100</f>
        <v>107.9399926820344</v>
      </c>
      <c r="R22" s="193">
        <v>68</v>
      </c>
      <c r="S22" s="280">
        <f>(R22/M22)*100</f>
        <v>113.33333333333333</v>
      </c>
      <c r="T22" s="193">
        <v>59</v>
      </c>
      <c r="U22" s="281" t="e">
        <f>(T22/#REF!)*100</f>
        <v>#REF!</v>
      </c>
      <c r="V22" s="224">
        <v>61</v>
      </c>
      <c r="W22" s="314">
        <f t="shared" si="1"/>
        <v>5.1724137931034448</v>
      </c>
      <c r="X22" s="192">
        <v>62</v>
      </c>
      <c r="Y22" s="314">
        <f t="shared" si="0"/>
        <v>5.0847457627118757</v>
      </c>
      <c r="Z22" s="192">
        <v>71</v>
      </c>
      <c r="AA22" s="314">
        <f t="shared" si="2"/>
        <v>4.4117647058823621</v>
      </c>
      <c r="AB22" s="192">
        <v>63</v>
      </c>
      <c r="AC22" s="192">
        <v>62</v>
      </c>
      <c r="AD22" s="321">
        <f t="shared" si="3"/>
        <v>5.0847457627118757</v>
      </c>
    </row>
    <row r="23" spans="1:30" ht="42" customHeight="1" x14ac:dyDescent="0.25">
      <c r="A23" s="491"/>
      <c r="B23" s="144"/>
      <c r="C23" s="144"/>
      <c r="D23" s="145"/>
      <c r="E23" s="145"/>
      <c r="F23" s="146">
        <v>59.32</v>
      </c>
      <c r="G23" s="147">
        <v>60.51</v>
      </c>
      <c r="H23" s="147">
        <v>63.54</v>
      </c>
      <c r="I23" s="199">
        <v>61.69</v>
      </c>
      <c r="J23" s="200"/>
      <c r="K23" s="201">
        <v>40.08</v>
      </c>
      <c r="L23" s="201">
        <v>40.08</v>
      </c>
      <c r="M23" s="201">
        <v>44</v>
      </c>
      <c r="N23" s="202">
        <v>53</v>
      </c>
      <c r="O23" s="282">
        <f>(N23/K23)*100</f>
        <v>132.23552894211576</v>
      </c>
      <c r="P23" s="202">
        <v>54</v>
      </c>
      <c r="Q23" s="282">
        <f>(P23/L23)*100</f>
        <v>134.73053892215569</v>
      </c>
      <c r="R23" s="202">
        <v>61</v>
      </c>
      <c r="S23" s="282">
        <f>(R23/M23)*100</f>
        <v>138.63636363636365</v>
      </c>
      <c r="T23" s="202">
        <v>54</v>
      </c>
      <c r="U23" s="283" t="e">
        <f>(T23/#REF!)*100</f>
        <v>#REF!</v>
      </c>
      <c r="V23" s="205">
        <v>56</v>
      </c>
      <c r="W23" s="312">
        <f t="shared" si="1"/>
        <v>5.6603773584905639</v>
      </c>
      <c r="X23" s="201">
        <v>57</v>
      </c>
      <c r="Y23" s="312">
        <f t="shared" si="0"/>
        <v>5.5555555555555571</v>
      </c>
      <c r="Z23" s="201">
        <v>64</v>
      </c>
      <c r="AA23" s="312">
        <f t="shared" si="2"/>
        <v>4.9180327868852487</v>
      </c>
      <c r="AB23" s="201">
        <v>58</v>
      </c>
      <c r="AC23" s="201">
        <v>57</v>
      </c>
      <c r="AD23" s="319">
        <f t="shared" si="3"/>
        <v>5.5555555555555571</v>
      </c>
    </row>
    <row r="24" spans="1:30" ht="42" customHeight="1" thickBot="1" x14ac:dyDescent="0.3">
      <c r="A24" s="489"/>
      <c r="B24" s="151"/>
      <c r="C24" s="151"/>
      <c r="D24" s="152"/>
      <c r="E24" s="152"/>
      <c r="F24" s="153"/>
      <c r="G24" s="150"/>
      <c r="H24" s="150"/>
      <c r="I24" s="210"/>
      <c r="J24" s="211"/>
      <c r="K24" s="212"/>
      <c r="L24" s="212"/>
      <c r="M24" s="212"/>
      <c r="N24" s="214"/>
      <c r="O24" s="284"/>
      <c r="P24" s="214"/>
      <c r="Q24" s="284"/>
      <c r="R24" s="214"/>
      <c r="S24" s="284"/>
      <c r="T24" s="214"/>
      <c r="U24" s="285"/>
      <c r="V24" s="216"/>
      <c r="W24" s="315"/>
      <c r="X24" s="217"/>
      <c r="Y24" s="315"/>
      <c r="Z24" s="217"/>
      <c r="AA24" s="315"/>
      <c r="AB24" s="370"/>
      <c r="AC24" s="217"/>
      <c r="AD24" s="322"/>
    </row>
    <row r="25" spans="1:30" ht="42" customHeight="1" x14ac:dyDescent="0.25">
      <c r="A25" s="488" t="s">
        <v>79</v>
      </c>
      <c r="B25" s="93">
        <v>51.16</v>
      </c>
      <c r="C25" s="93">
        <v>34</v>
      </c>
      <c r="D25" s="94">
        <v>50.4</v>
      </c>
      <c r="E25" s="94">
        <v>37.07</v>
      </c>
      <c r="F25" s="148">
        <v>49.75</v>
      </c>
      <c r="G25" s="101">
        <v>50.26</v>
      </c>
      <c r="H25" s="101">
        <v>64.84</v>
      </c>
      <c r="I25" s="190">
        <v>53.91</v>
      </c>
      <c r="J25" s="191"/>
      <c r="K25" s="192">
        <v>53.91</v>
      </c>
      <c r="L25" s="192">
        <v>55.26</v>
      </c>
      <c r="M25" s="192">
        <v>60.46</v>
      </c>
      <c r="N25" s="193">
        <v>56</v>
      </c>
      <c r="O25" s="280">
        <f>(N25/K25)*100</f>
        <v>103.87683175663143</v>
      </c>
      <c r="P25" s="193">
        <v>57</v>
      </c>
      <c r="Q25" s="280">
        <f>(P25/L25)*100</f>
        <v>103.14875135722042</v>
      </c>
      <c r="R25" s="193">
        <v>64</v>
      </c>
      <c r="S25" s="280">
        <f>(R25/M25)*100</f>
        <v>105.85511081706913</v>
      </c>
      <c r="T25" s="193">
        <v>57</v>
      </c>
      <c r="U25" s="281" t="e">
        <f>(T25/#REF!)*100</f>
        <v>#REF!</v>
      </c>
      <c r="V25" s="219">
        <v>58</v>
      </c>
      <c r="W25" s="311">
        <f>((V25/N25)*100)-100</f>
        <v>3.5714285714285836</v>
      </c>
      <c r="X25" s="220">
        <v>60</v>
      </c>
      <c r="Y25" s="311">
        <f t="shared" si="0"/>
        <v>5.2631578947368354</v>
      </c>
      <c r="Z25" s="220">
        <v>66</v>
      </c>
      <c r="AA25" s="311">
        <f t="shared" si="2"/>
        <v>3.125</v>
      </c>
      <c r="AB25" s="220">
        <v>61</v>
      </c>
      <c r="AC25" s="220">
        <v>58</v>
      </c>
      <c r="AD25" s="318">
        <f t="shared" si="3"/>
        <v>1.7543859649122879</v>
      </c>
    </row>
    <row r="26" spans="1:30" ht="42" customHeight="1" thickBot="1" x14ac:dyDescent="0.3">
      <c r="A26" s="489"/>
      <c r="B26" s="151">
        <v>57.53</v>
      </c>
      <c r="C26" s="151">
        <v>38.72</v>
      </c>
      <c r="D26" s="152">
        <v>55.97</v>
      </c>
      <c r="E26" s="152">
        <v>40.43</v>
      </c>
      <c r="F26" s="153">
        <v>53.64</v>
      </c>
      <c r="G26" s="150">
        <v>54.22</v>
      </c>
      <c r="H26" s="150">
        <v>71.150000000000006</v>
      </c>
      <c r="I26" s="210">
        <v>58.18</v>
      </c>
      <c r="J26" s="211"/>
      <c r="K26" s="212">
        <v>58.18</v>
      </c>
      <c r="L26" s="212">
        <v>59.63</v>
      </c>
      <c r="M26" s="212">
        <v>65.25</v>
      </c>
      <c r="N26" s="214">
        <v>68</v>
      </c>
      <c r="O26" s="284">
        <f>(N26/K26)*100</f>
        <v>116.8786524578893</v>
      </c>
      <c r="P26" s="214">
        <v>69</v>
      </c>
      <c r="Q26" s="284">
        <f>(P26/L26)*100</f>
        <v>115.71356699647828</v>
      </c>
      <c r="R26" s="214">
        <v>75</v>
      </c>
      <c r="S26" s="284">
        <f>(R26/M26)*100</f>
        <v>114.94252873563218</v>
      </c>
      <c r="T26" s="214">
        <v>69</v>
      </c>
      <c r="U26" s="285" t="e">
        <f>(T26/#REF!)*100</f>
        <v>#REF!</v>
      </c>
      <c r="V26" s="216">
        <v>69</v>
      </c>
      <c r="W26" s="315">
        <f t="shared" si="1"/>
        <v>1.470588235294116</v>
      </c>
      <c r="X26" s="217">
        <v>70</v>
      </c>
      <c r="Y26" s="315">
        <f t="shared" si="0"/>
        <v>1.4492753623188435</v>
      </c>
      <c r="Z26" s="217">
        <v>77</v>
      </c>
      <c r="AA26" s="315">
        <f t="shared" si="2"/>
        <v>2.6666666666666572</v>
      </c>
      <c r="AB26" s="217">
        <v>72</v>
      </c>
      <c r="AC26" s="217">
        <v>71</v>
      </c>
      <c r="AD26" s="322">
        <f t="shared" si="3"/>
        <v>2.8985507246376727</v>
      </c>
    </row>
    <row r="27" spans="1:30" ht="42" customHeight="1" x14ac:dyDescent="0.25">
      <c r="A27" s="488" t="s">
        <v>80</v>
      </c>
      <c r="B27" s="93"/>
      <c r="C27" s="93"/>
      <c r="D27" s="94"/>
      <c r="E27" s="94"/>
      <c r="F27" s="148">
        <v>50.9</v>
      </c>
      <c r="G27" s="101">
        <v>51.2</v>
      </c>
      <c r="H27" s="101">
        <v>60</v>
      </c>
      <c r="I27" s="190">
        <v>52</v>
      </c>
      <c r="J27" s="191"/>
      <c r="K27" s="192">
        <v>53.6</v>
      </c>
      <c r="L27" s="192">
        <v>56.28</v>
      </c>
      <c r="M27" s="192">
        <v>69.599999999999994</v>
      </c>
      <c r="N27" s="193">
        <v>60</v>
      </c>
      <c r="O27" s="280">
        <f>(N27/K27)*100</f>
        <v>111.94029850746267</v>
      </c>
      <c r="P27" s="193">
        <v>61</v>
      </c>
      <c r="Q27" s="280">
        <f>(P27/L27)*100</f>
        <v>108.3866382373845</v>
      </c>
      <c r="R27" s="193">
        <v>77</v>
      </c>
      <c r="S27" s="280">
        <f>(R27/M27)*100</f>
        <v>110.63218390804599</v>
      </c>
      <c r="T27" s="193">
        <v>61</v>
      </c>
      <c r="U27" s="281" t="e">
        <f>(T27/#REF!)*100</f>
        <v>#REF!</v>
      </c>
      <c r="V27" s="219">
        <v>60</v>
      </c>
      <c r="W27" s="311">
        <f t="shared" si="1"/>
        <v>0</v>
      </c>
      <c r="X27" s="220">
        <v>62</v>
      </c>
      <c r="Y27" s="311">
        <f t="shared" si="0"/>
        <v>1.6393442622950829</v>
      </c>
      <c r="Z27" s="220">
        <v>79</v>
      </c>
      <c r="AA27" s="311">
        <f t="shared" si="2"/>
        <v>2.5974025974025921</v>
      </c>
      <c r="AB27" s="220">
        <v>68</v>
      </c>
      <c r="AC27" s="220">
        <v>62</v>
      </c>
      <c r="AD27" s="318">
        <f t="shared" si="3"/>
        <v>1.6393442622950829</v>
      </c>
    </row>
    <row r="28" spans="1:30" ht="42" customHeight="1" thickBot="1" x14ac:dyDescent="0.3">
      <c r="A28" s="489"/>
      <c r="B28" s="151">
        <v>58</v>
      </c>
      <c r="C28" s="151">
        <v>39.5</v>
      </c>
      <c r="D28" s="155">
        <v>51.05</v>
      </c>
      <c r="E28" s="155">
        <v>37.159999999999997</v>
      </c>
      <c r="F28" s="153"/>
      <c r="G28" s="150"/>
      <c r="H28" s="150"/>
      <c r="I28" s="210"/>
      <c r="J28" s="211"/>
      <c r="K28" s="212"/>
      <c r="L28" s="212"/>
      <c r="M28" s="212"/>
      <c r="N28" s="214"/>
      <c r="O28" s="284"/>
      <c r="P28" s="214"/>
      <c r="Q28" s="284"/>
      <c r="R28" s="214"/>
      <c r="S28" s="284"/>
      <c r="T28" s="214"/>
      <c r="U28" s="285"/>
      <c r="V28" s="222"/>
      <c r="W28" s="313"/>
      <c r="X28" s="212"/>
      <c r="Y28" s="313"/>
      <c r="Z28" s="212"/>
      <c r="AA28" s="313"/>
      <c r="AB28" s="373"/>
      <c r="AC28" s="212"/>
      <c r="AD28" s="320"/>
    </row>
    <row r="29" spans="1:30" ht="42" customHeight="1" x14ac:dyDescent="0.25">
      <c r="A29" s="488" t="s">
        <v>86</v>
      </c>
      <c r="B29" s="93">
        <v>74.650000000000006</v>
      </c>
      <c r="C29" s="93">
        <v>49.77</v>
      </c>
      <c r="D29" s="97">
        <v>66.150000000000006</v>
      </c>
      <c r="E29" s="97">
        <v>44.1</v>
      </c>
      <c r="F29" s="148">
        <v>72.7</v>
      </c>
      <c r="G29" s="101">
        <v>76.8</v>
      </c>
      <c r="H29" s="101">
        <v>85.9</v>
      </c>
      <c r="I29" s="190">
        <v>80.5</v>
      </c>
      <c r="J29" s="191"/>
      <c r="K29" s="192">
        <v>67.5</v>
      </c>
      <c r="L29" s="192">
        <v>68.900000000000006</v>
      </c>
      <c r="M29" s="328">
        <v>82.2</v>
      </c>
      <c r="N29" s="193">
        <v>69</v>
      </c>
      <c r="O29" s="280">
        <f>(N29/K29)*100</f>
        <v>102.22222222222221</v>
      </c>
      <c r="P29" s="193">
        <v>70</v>
      </c>
      <c r="Q29" s="280">
        <f>(P29/L29)*100</f>
        <v>101.5965166908563</v>
      </c>
      <c r="R29" s="193">
        <v>81</v>
      </c>
      <c r="S29" s="280">
        <f>(R29/M29)*100</f>
        <v>98.540145985401466</v>
      </c>
      <c r="T29" s="194">
        <v>70</v>
      </c>
      <c r="U29" s="341" t="e">
        <f>(T29/#REF!)*100</f>
        <v>#REF!</v>
      </c>
      <c r="V29" s="192">
        <v>72</v>
      </c>
      <c r="W29" s="314">
        <f t="shared" si="1"/>
        <v>4.3478260869565162</v>
      </c>
      <c r="X29" s="192">
        <v>80</v>
      </c>
      <c r="Y29" s="314">
        <f t="shared" si="0"/>
        <v>14.285714285714278</v>
      </c>
      <c r="Z29" s="192">
        <v>90</v>
      </c>
      <c r="AA29" s="314">
        <f t="shared" si="2"/>
        <v>11.111111111111114</v>
      </c>
      <c r="AB29" s="192">
        <v>82</v>
      </c>
      <c r="AC29" s="192">
        <v>80</v>
      </c>
      <c r="AD29" s="321">
        <f t="shared" si="3"/>
        <v>14.285714285714278</v>
      </c>
    </row>
    <row r="30" spans="1:30" ht="42" customHeight="1" x14ac:dyDescent="0.25">
      <c r="A30" s="489"/>
      <c r="B30" s="151">
        <v>82.95</v>
      </c>
      <c r="C30" s="151">
        <v>55.3</v>
      </c>
      <c r="D30" s="155">
        <v>74.97</v>
      </c>
      <c r="E30" s="155">
        <v>49.98</v>
      </c>
      <c r="F30" s="153">
        <v>82.7</v>
      </c>
      <c r="G30" s="150">
        <v>83.1</v>
      </c>
      <c r="H30" s="150">
        <v>92.9</v>
      </c>
      <c r="I30" s="210">
        <v>87</v>
      </c>
      <c r="J30" s="211"/>
      <c r="K30" s="212">
        <v>72.900000000000006</v>
      </c>
      <c r="L30" s="212">
        <v>74.3</v>
      </c>
      <c r="M30" s="339">
        <v>87.9</v>
      </c>
      <c r="N30" s="202">
        <v>75</v>
      </c>
      <c r="O30" s="282">
        <f>(N30/K30)*100</f>
        <v>102.88065843621399</v>
      </c>
      <c r="P30" s="202">
        <v>76</v>
      </c>
      <c r="Q30" s="282">
        <f>(P30/L30)*100</f>
        <v>102.28802153432032</v>
      </c>
      <c r="R30" s="202">
        <v>86</v>
      </c>
      <c r="S30" s="282">
        <f>(R30/M30)*100</f>
        <v>97.838452787258248</v>
      </c>
      <c r="T30" s="203">
        <v>76</v>
      </c>
      <c r="U30" s="342" t="e">
        <f>(T30/#REF!)*100</f>
        <v>#REF!</v>
      </c>
      <c r="V30" s="201">
        <v>76</v>
      </c>
      <c r="W30" s="312">
        <f t="shared" si="1"/>
        <v>1.3333333333333428</v>
      </c>
      <c r="X30" s="201">
        <v>84</v>
      </c>
      <c r="Y30" s="312">
        <f t="shared" si="0"/>
        <v>10.526315789473699</v>
      </c>
      <c r="Z30" s="201">
        <v>94</v>
      </c>
      <c r="AA30" s="312">
        <f t="shared" si="2"/>
        <v>9.3023255813953369</v>
      </c>
      <c r="AB30" s="201">
        <v>86</v>
      </c>
      <c r="AC30" s="201">
        <v>84</v>
      </c>
      <c r="AD30" s="319">
        <f t="shared" si="3"/>
        <v>10.526315789473699</v>
      </c>
    </row>
    <row r="31" spans="1:30" ht="42" customHeight="1" x14ac:dyDescent="0.25">
      <c r="A31" s="299" t="s">
        <v>88</v>
      </c>
      <c r="B31" s="332"/>
      <c r="C31" s="332"/>
      <c r="D31" s="333"/>
      <c r="E31" s="333"/>
      <c r="F31" s="334"/>
      <c r="G31" s="335"/>
      <c r="H31" s="335"/>
      <c r="I31" s="245"/>
      <c r="J31" s="246"/>
      <c r="K31" s="247"/>
      <c r="L31" s="247"/>
      <c r="M31" s="340"/>
      <c r="N31" s="202"/>
      <c r="O31" s="282"/>
      <c r="P31" s="202">
        <v>76</v>
      </c>
      <c r="Q31" s="282"/>
      <c r="R31" s="202">
        <v>87</v>
      </c>
      <c r="S31" s="282"/>
      <c r="T31" s="203">
        <v>76</v>
      </c>
      <c r="U31" s="342"/>
      <c r="V31" s="201">
        <v>79</v>
      </c>
      <c r="W31" s="312"/>
      <c r="X31" s="201">
        <v>87</v>
      </c>
      <c r="Y31" s="312">
        <f t="shared" si="0"/>
        <v>14.473684210526301</v>
      </c>
      <c r="Z31" s="201">
        <v>97</v>
      </c>
      <c r="AA31" s="312">
        <f t="shared" si="2"/>
        <v>11.494252873563227</v>
      </c>
      <c r="AB31" s="201">
        <v>89</v>
      </c>
      <c r="AC31" s="201">
        <v>87</v>
      </c>
      <c r="AD31" s="319">
        <f t="shared" si="3"/>
        <v>14.473684210526301</v>
      </c>
    </row>
    <row r="32" spans="1:30" ht="42" customHeight="1" thickBot="1" x14ac:dyDescent="0.3">
      <c r="A32" s="299" t="s">
        <v>88</v>
      </c>
      <c r="B32" s="332"/>
      <c r="C32" s="332"/>
      <c r="D32" s="333"/>
      <c r="E32" s="333"/>
      <c r="F32" s="334"/>
      <c r="G32" s="335"/>
      <c r="H32" s="335"/>
      <c r="I32" s="245"/>
      <c r="J32" s="246"/>
      <c r="K32" s="247"/>
      <c r="L32" s="247"/>
      <c r="M32" s="340"/>
      <c r="N32" s="239"/>
      <c r="O32" s="286"/>
      <c r="P32" s="239">
        <v>82</v>
      </c>
      <c r="Q32" s="286"/>
      <c r="R32" s="239">
        <v>92</v>
      </c>
      <c r="S32" s="286"/>
      <c r="T32" s="240">
        <v>82</v>
      </c>
      <c r="U32" s="343"/>
      <c r="V32" s="217">
        <v>83</v>
      </c>
      <c r="W32" s="315"/>
      <c r="X32" s="217">
        <v>91</v>
      </c>
      <c r="Y32" s="315">
        <f t="shared" si="0"/>
        <v>10.975609756097569</v>
      </c>
      <c r="Z32" s="217">
        <v>101</v>
      </c>
      <c r="AA32" s="315">
        <f t="shared" si="2"/>
        <v>9.7826086956521721</v>
      </c>
      <c r="AB32" s="217">
        <v>93</v>
      </c>
      <c r="AC32" s="217">
        <v>91</v>
      </c>
      <c r="AD32" s="322">
        <f t="shared" si="3"/>
        <v>10.975609756097569</v>
      </c>
    </row>
    <row r="33" spans="1:30" ht="50.25" customHeight="1" x14ac:dyDescent="0.25">
      <c r="A33" s="230" t="s">
        <v>104</v>
      </c>
      <c r="B33" s="93"/>
      <c r="C33" s="93"/>
      <c r="D33" s="97"/>
      <c r="E33" s="97"/>
      <c r="F33" s="148" t="s">
        <v>75</v>
      </c>
      <c r="G33" s="101" t="s">
        <v>77</v>
      </c>
      <c r="H33" s="101">
        <v>80</v>
      </c>
      <c r="I33" s="190">
        <v>79</v>
      </c>
      <c r="J33" s="191"/>
      <c r="K33" s="192">
        <v>77</v>
      </c>
      <c r="L33" s="192">
        <v>77</v>
      </c>
      <c r="M33" s="192">
        <v>80</v>
      </c>
      <c r="N33" s="301">
        <v>79</v>
      </c>
      <c r="O33" s="293">
        <f>(N33/K33)*100</f>
        <v>102.59740259740259</v>
      </c>
      <c r="P33" s="301">
        <v>80</v>
      </c>
      <c r="Q33" s="293">
        <f>(P33/L33)*100</f>
        <v>103.89610389610388</v>
      </c>
      <c r="R33" s="301">
        <v>89</v>
      </c>
      <c r="S33" s="293">
        <f>(R33/M33)*100</f>
        <v>111.25</v>
      </c>
      <c r="T33" s="301">
        <v>80</v>
      </c>
      <c r="U33" s="294" t="e">
        <f>(T33/#REF!)*100</f>
        <v>#REF!</v>
      </c>
      <c r="V33" s="219">
        <v>80</v>
      </c>
      <c r="W33" s="311">
        <f t="shared" si="1"/>
        <v>1.2658227848101262</v>
      </c>
      <c r="X33" s="220">
        <v>84</v>
      </c>
      <c r="Y33" s="311">
        <f t="shared" si="0"/>
        <v>5</v>
      </c>
      <c r="Z33" s="220">
        <v>92</v>
      </c>
      <c r="AA33" s="311">
        <f t="shared" si="2"/>
        <v>3.3707865168539399</v>
      </c>
      <c r="AB33" s="220">
        <v>84</v>
      </c>
      <c r="AC33" s="220">
        <v>82</v>
      </c>
      <c r="AD33" s="318">
        <f t="shared" si="3"/>
        <v>2.4999999999999858</v>
      </c>
    </row>
    <row r="34" spans="1:30" ht="42" customHeight="1" thickBot="1" x14ac:dyDescent="0.3">
      <c r="A34" s="231"/>
      <c r="B34" s="95">
        <v>52.42</v>
      </c>
      <c r="C34" s="95">
        <v>47.76</v>
      </c>
      <c r="D34" s="99">
        <v>61.52</v>
      </c>
      <c r="E34" s="99">
        <v>45.56</v>
      </c>
      <c r="F34" s="149">
        <v>72.28</v>
      </c>
      <c r="G34" s="102">
        <v>73</v>
      </c>
      <c r="H34" s="102">
        <v>76</v>
      </c>
      <c r="I34" s="236">
        <v>75</v>
      </c>
      <c r="J34" s="237"/>
      <c r="K34" s="217">
        <v>73</v>
      </c>
      <c r="L34" s="217">
        <v>73</v>
      </c>
      <c r="M34" s="217">
        <v>76</v>
      </c>
      <c r="N34" s="239">
        <v>75</v>
      </c>
      <c r="O34" s="286">
        <f>(N34/K34)*100</f>
        <v>102.73972602739727</v>
      </c>
      <c r="P34" s="239">
        <v>76</v>
      </c>
      <c r="Q34" s="286">
        <f>(P34/L34)*100</f>
        <v>104.10958904109589</v>
      </c>
      <c r="R34" s="239">
        <v>85</v>
      </c>
      <c r="S34" s="286">
        <f>(R34/M34)*100</f>
        <v>111.8421052631579</v>
      </c>
      <c r="T34" s="239">
        <v>76</v>
      </c>
      <c r="U34" s="287" t="e">
        <f>(T34/#REF!)*100</f>
        <v>#REF!</v>
      </c>
      <c r="V34" s="222">
        <v>76</v>
      </c>
      <c r="W34" s="313">
        <f t="shared" si="1"/>
        <v>1.3333333333333428</v>
      </c>
      <c r="X34" s="212">
        <v>80</v>
      </c>
      <c r="Y34" s="313">
        <f t="shared" si="0"/>
        <v>5.2631578947368354</v>
      </c>
      <c r="Z34" s="212">
        <v>86</v>
      </c>
      <c r="AA34" s="313">
        <f t="shared" si="2"/>
        <v>1.1764705882352899</v>
      </c>
      <c r="AB34" s="212">
        <v>78</v>
      </c>
      <c r="AC34" s="212">
        <v>76</v>
      </c>
      <c r="AD34" s="320">
        <f t="shared" si="3"/>
        <v>0</v>
      </c>
    </row>
    <row r="35" spans="1:30" ht="42" customHeight="1" thickBot="1" x14ac:dyDescent="0.3">
      <c r="A35" s="376" t="s">
        <v>6</v>
      </c>
      <c r="B35" s="96">
        <v>46.37</v>
      </c>
      <c r="C35" s="96">
        <v>38.64</v>
      </c>
      <c r="D35" s="163">
        <v>45.15</v>
      </c>
      <c r="E35" s="163">
        <v>40.64</v>
      </c>
      <c r="F35" s="162">
        <v>48.6</v>
      </c>
      <c r="G35" s="103">
        <v>50</v>
      </c>
      <c r="H35" s="103">
        <v>54</v>
      </c>
      <c r="I35" s="288">
        <v>51</v>
      </c>
      <c r="J35" s="289"/>
      <c r="K35" s="263">
        <v>51</v>
      </c>
      <c r="L35" s="263">
        <v>52</v>
      </c>
      <c r="M35" s="263">
        <v>60</v>
      </c>
      <c r="N35" s="290">
        <v>55</v>
      </c>
      <c r="O35" s="291">
        <f>(N35/K35)*100</f>
        <v>107.84313725490196</v>
      </c>
      <c r="P35" s="290">
        <v>56</v>
      </c>
      <c r="Q35" s="291">
        <f>(P35/L35)*100</f>
        <v>107.69230769230769</v>
      </c>
      <c r="R35" s="290">
        <v>62</v>
      </c>
      <c r="S35" s="291">
        <f>(R35/M35)*100</f>
        <v>103.33333333333334</v>
      </c>
      <c r="T35" s="290">
        <v>56</v>
      </c>
      <c r="U35" s="292" t="e">
        <f>(T35/#REF!)*100</f>
        <v>#REF!</v>
      </c>
      <c r="V35" s="251">
        <v>58</v>
      </c>
      <c r="W35" s="316">
        <f t="shared" si="1"/>
        <v>5.454545454545439</v>
      </c>
      <c r="X35" s="252">
        <v>60</v>
      </c>
      <c r="Y35" s="316">
        <f t="shared" si="0"/>
        <v>7.1428571428571388</v>
      </c>
      <c r="Z35" s="252">
        <v>64</v>
      </c>
      <c r="AA35" s="316">
        <f t="shared" si="2"/>
        <v>3.2258064516128968</v>
      </c>
      <c r="AB35" s="252">
        <v>62</v>
      </c>
      <c r="AC35" s="252">
        <v>60</v>
      </c>
      <c r="AD35" s="323">
        <f t="shared" si="3"/>
        <v>7.1428571428571388</v>
      </c>
    </row>
    <row r="36" spans="1:30" ht="42" customHeight="1" thickBot="1" x14ac:dyDescent="0.3">
      <c r="A36" s="376" t="s">
        <v>7</v>
      </c>
      <c r="B36" s="96">
        <v>0</v>
      </c>
      <c r="C36" s="96">
        <v>31.78</v>
      </c>
      <c r="D36" s="163"/>
      <c r="E36" s="163">
        <v>36.75</v>
      </c>
      <c r="F36" s="162"/>
      <c r="G36" s="103"/>
      <c r="H36" s="103"/>
      <c r="I36" s="288"/>
      <c r="J36" s="289"/>
      <c r="K36" s="263"/>
      <c r="L36" s="263"/>
      <c r="M36" s="263"/>
      <c r="N36" s="290"/>
      <c r="O36" s="293"/>
      <c r="P36" s="290"/>
      <c r="Q36" s="293"/>
      <c r="R36" s="290"/>
      <c r="S36" s="294"/>
      <c r="T36" s="295"/>
      <c r="U36" s="296"/>
      <c r="V36" s="262"/>
      <c r="W36" s="317"/>
      <c r="X36" s="263"/>
      <c r="Y36" s="317"/>
      <c r="Z36" s="263"/>
      <c r="AA36" s="317"/>
      <c r="AB36" s="368"/>
      <c r="AC36" s="263"/>
      <c r="AD36" s="324"/>
    </row>
    <row r="37" spans="1:30" x14ac:dyDescent="0.25">
      <c r="J37" s="35"/>
      <c r="K37" s="35"/>
      <c r="L37" s="35"/>
    </row>
    <row r="38" spans="1:30" ht="40.5" customHeight="1" x14ac:dyDescent="0.3">
      <c r="A38" s="487"/>
      <c r="B38" s="487"/>
      <c r="C38" s="487"/>
      <c r="D38" s="487"/>
      <c r="E38" s="37"/>
      <c r="F38" s="37"/>
      <c r="G38" s="37"/>
      <c r="H38" s="36"/>
      <c r="I38" s="36"/>
      <c r="J38" s="36"/>
      <c r="K38" s="36"/>
      <c r="L38" s="36"/>
    </row>
  </sheetData>
  <mergeCells count="40">
    <mergeCell ref="AA4:AA5"/>
    <mergeCell ref="I4:I5"/>
    <mergeCell ref="J4:J5"/>
    <mergeCell ref="AB4:AB5"/>
    <mergeCell ref="O4:O5"/>
    <mergeCell ref="Q4:Q5"/>
    <mergeCell ref="S4:S5"/>
    <mergeCell ref="U4:U5"/>
    <mergeCell ref="G4:G5"/>
    <mergeCell ref="AD4:AD5"/>
    <mergeCell ref="K4:K5"/>
    <mergeCell ref="A38:D38"/>
    <mergeCell ref="A29:A30"/>
    <mergeCell ref="A14:A15"/>
    <mergeCell ref="A18:A19"/>
    <mergeCell ref="A25:A26"/>
    <mergeCell ref="A27:A28"/>
    <mergeCell ref="A22:A24"/>
    <mergeCell ref="I6:AD6"/>
    <mergeCell ref="V4:V5"/>
    <mergeCell ref="W4:W5"/>
    <mergeCell ref="X4:X5"/>
    <mergeCell ref="Y4:Y5"/>
    <mergeCell ref="Z4:Z5"/>
    <mergeCell ref="H4:H5"/>
    <mergeCell ref="AC4:AC5"/>
    <mergeCell ref="L4:L5"/>
    <mergeCell ref="M4:M5"/>
    <mergeCell ref="A1:T1"/>
    <mergeCell ref="N4:N5"/>
    <mergeCell ref="P4:P5"/>
    <mergeCell ref="R4:R5"/>
    <mergeCell ref="T4:T5"/>
    <mergeCell ref="A2:I2"/>
    <mergeCell ref="K2:L2"/>
    <mergeCell ref="J3:L3"/>
    <mergeCell ref="A4:A7"/>
    <mergeCell ref="B4:C5"/>
    <mergeCell ref="D4:E5"/>
    <mergeCell ref="F4:F5"/>
  </mergeCells>
  <pageMargins left="0.70866141732283472" right="0.70866141732283472" top="0.74803149606299213" bottom="0.74803149606299213" header="0.31496062992125984" footer="0.31496062992125984"/>
  <pageSetup paperSize="9" scale="34" orientation="landscape" horizontalDpi="300" verticalDpi="300" r:id="rId1"/>
  <rowBreaks count="1" manualBreakCount="1">
    <brk id="36" max="16383" man="1"/>
  </rowBreaks>
  <colBreaks count="1" manualBreakCount="1">
    <brk id="3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topLeftCell="A23" zoomScale="50" zoomScaleNormal="50" workbookViewId="0">
      <selection activeCell="Y11" sqref="Y11"/>
    </sheetView>
  </sheetViews>
  <sheetFormatPr defaultRowHeight="15" x14ac:dyDescent="0.25"/>
  <cols>
    <col min="1" max="1" width="56.5703125" customWidth="1"/>
    <col min="2" max="2" width="16.140625" hidden="1" customWidth="1"/>
    <col min="3" max="3" width="14.28515625" hidden="1" customWidth="1"/>
    <col min="4" max="4" width="15.140625" hidden="1" customWidth="1"/>
    <col min="5" max="5" width="14.140625" hidden="1" customWidth="1"/>
    <col min="6" max="6" width="25" hidden="1" customWidth="1"/>
    <col min="7" max="7" width="24.28515625" hidden="1" customWidth="1"/>
    <col min="8" max="8" width="23.5703125" hidden="1" customWidth="1"/>
    <col min="9" max="9" width="24.42578125" hidden="1" customWidth="1"/>
    <col min="10" max="10" width="20.140625" hidden="1" customWidth="1"/>
    <col min="11" max="11" width="24.28515625" hidden="1" customWidth="1"/>
    <col min="12" max="12" width="25.28515625" hidden="1" customWidth="1"/>
    <col min="13" max="13" width="26.42578125" hidden="1" customWidth="1"/>
    <col min="14" max="14" width="28.85546875" customWidth="1"/>
    <col min="15" max="15" width="25.140625" hidden="1" customWidth="1"/>
    <col min="16" max="16" width="27.42578125" customWidth="1"/>
    <col min="17" max="17" width="1.7109375" hidden="1" customWidth="1"/>
    <col min="18" max="18" width="28.28515625" customWidth="1"/>
    <col min="19" max="19" width="21.7109375" hidden="1" customWidth="1"/>
    <col min="20" max="20" width="28.5703125" customWidth="1"/>
    <col min="21" max="21" width="23.42578125" hidden="1" customWidth="1"/>
    <col min="22" max="22" width="29.140625" customWidth="1"/>
    <col min="23" max="23" width="25.42578125" customWidth="1"/>
    <col min="24" max="24" width="26.5703125" customWidth="1"/>
    <col min="25" max="25" width="25.7109375" customWidth="1"/>
    <col min="26" max="26" width="26" customWidth="1"/>
    <col min="27" max="27" width="26.5703125" customWidth="1"/>
    <col min="28" max="28" width="33.42578125" customWidth="1"/>
    <col min="29" max="29" width="27.140625" customWidth="1"/>
    <col min="30" max="30" width="26.5703125" customWidth="1"/>
  </cols>
  <sheetData>
    <row r="1" spans="1:31" ht="31.5" x14ac:dyDescent="0.5">
      <c r="A1" s="461" t="s">
        <v>97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</row>
    <row r="2" spans="1:31" ht="16.5" customHeight="1" thickBot="1" x14ac:dyDescent="0.35">
      <c r="A2" s="462"/>
      <c r="B2" s="462"/>
      <c r="C2" s="462"/>
      <c r="D2" s="462"/>
      <c r="E2" s="462"/>
      <c r="F2" s="462"/>
      <c r="G2" s="462"/>
      <c r="H2" s="462"/>
      <c r="I2" s="462"/>
      <c r="J2" s="38"/>
      <c r="K2" s="463"/>
      <c r="L2" s="463"/>
    </row>
    <row r="3" spans="1:31" ht="21" hidden="1" customHeight="1" thickBot="1" x14ac:dyDescent="0.35">
      <c r="G3" s="1"/>
      <c r="J3" s="424"/>
      <c r="K3" s="424"/>
      <c r="L3" s="424"/>
    </row>
    <row r="4" spans="1:31" ht="23.25" customHeight="1" x14ac:dyDescent="0.25">
      <c r="A4" s="508" t="s">
        <v>0</v>
      </c>
      <c r="B4" s="510" t="s">
        <v>25</v>
      </c>
      <c r="C4" s="510"/>
      <c r="D4" s="512" t="s">
        <v>26</v>
      </c>
      <c r="E4" s="513"/>
      <c r="F4" s="516" t="s">
        <v>36</v>
      </c>
      <c r="G4" s="494" t="s">
        <v>39</v>
      </c>
      <c r="H4" s="494" t="s">
        <v>37</v>
      </c>
      <c r="I4" s="494" t="s">
        <v>38</v>
      </c>
      <c r="J4" s="496" t="s">
        <v>36</v>
      </c>
      <c r="K4" s="476" t="s">
        <v>40</v>
      </c>
      <c r="L4" s="476" t="s">
        <v>41</v>
      </c>
      <c r="M4" s="476" t="s">
        <v>42</v>
      </c>
      <c r="N4" s="478" t="s">
        <v>82</v>
      </c>
      <c r="O4" s="480" t="s">
        <v>90</v>
      </c>
      <c r="P4" s="478" t="s">
        <v>83</v>
      </c>
      <c r="Q4" s="480" t="s">
        <v>90</v>
      </c>
      <c r="R4" s="478" t="s">
        <v>84</v>
      </c>
      <c r="S4" s="480" t="s">
        <v>90</v>
      </c>
      <c r="T4" s="480" t="s">
        <v>85</v>
      </c>
      <c r="U4" s="480" t="s">
        <v>90</v>
      </c>
      <c r="V4" s="474" t="s">
        <v>93</v>
      </c>
      <c r="W4" s="474" t="s">
        <v>90</v>
      </c>
      <c r="X4" s="476" t="s">
        <v>94</v>
      </c>
      <c r="Y4" s="474" t="s">
        <v>90</v>
      </c>
      <c r="Z4" s="476" t="s">
        <v>95</v>
      </c>
      <c r="AA4" s="474" t="s">
        <v>90</v>
      </c>
      <c r="AB4" s="474" t="s">
        <v>103</v>
      </c>
      <c r="AC4" s="374"/>
      <c r="AD4" s="474" t="s">
        <v>90</v>
      </c>
    </row>
    <row r="5" spans="1:31" ht="62.25" customHeight="1" thickBot="1" x14ac:dyDescent="0.3">
      <c r="A5" s="509"/>
      <c r="B5" s="511"/>
      <c r="C5" s="511"/>
      <c r="D5" s="514"/>
      <c r="E5" s="515"/>
      <c r="F5" s="517"/>
      <c r="G5" s="518"/>
      <c r="H5" s="518"/>
      <c r="I5" s="518"/>
      <c r="J5" s="501"/>
      <c r="K5" s="507"/>
      <c r="L5" s="507"/>
      <c r="M5" s="507"/>
      <c r="N5" s="505"/>
      <c r="O5" s="506"/>
      <c r="P5" s="505"/>
      <c r="Q5" s="506"/>
      <c r="R5" s="505"/>
      <c r="S5" s="481"/>
      <c r="T5" s="500"/>
      <c r="U5" s="500"/>
      <c r="V5" s="486"/>
      <c r="W5" s="486"/>
      <c r="X5" s="504"/>
      <c r="Y5" s="486"/>
      <c r="Z5" s="504"/>
      <c r="AA5" s="486"/>
      <c r="AB5" s="486"/>
      <c r="AC5" s="375" t="s">
        <v>102</v>
      </c>
      <c r="AD5" s="486"/>
    </row>
    <row r="6" spans="1:31" ht="31.5" customHeight="1" thickBot="1" x14ac:dyDescent="0.3">
      <c r="A6" s="509"/>
      <c r="B6" s="164" t="s">
        <v>1</v>
      </c>
      <c r="C6" s="164" t="s">
        <v>2</v>
      </c>
      <c r="D6" s="165" t="s">
        <v>1</v>
      </c>
      <c r="E6" s="166" t="s">
        <v>2</v>
      </c>
      <c r="F6" s="502" t="s">
        <v>44</v>
      </c>
      <c r="G6" s="503"/>
      <c r="H6" s="503"/>
      <c r="I6" s="503"/>
      <c r="J6" s="503"/>
      <c r="K6" s="503"/>
      <c r="L6" s="503"/>
      <c r="M6" s="503"/>
      <c r="N6" s="503"/>
      <c r="O6" s="503"/>
      <c r="P6" s="503"/>
      <c r="Q6" s="503"/>
      <c r="R6" s="503"/>
      <c r="S6" s="503"/>
      <c r="T6" s="503"/>
      <c r="U6" s="503"/>
      <c r="V6" s="503"/>
      <c r="W6" s="503"/>
      <c r="X6" s="503"/>
      <c r="Y6" s="503"/>
      <c r="Z6" s="503"/>
      <c r="AA6" s="503"/>
      <c r="AB6" s="503"/>
      <c r="AC6" s="503"/>
      <c r="AD6" s="503"/>
    </row>
    <row r="7" spans="1:31" ht="34.5" customHeight="1" thickBot="1" x14ac:dyDescent="0.3">
      <c r="A7" s="509"/>
      <c r="B7" s="167" t="s">
        <v>4</v>
      </c>
      <c r="C7" s="167" t="s">
        <v>4</v>
      </c>
      <c r="D7" s="168" t="s">
        <v>4</v>
      </c>
      <c r="E7" s="169" t="s">
        <v>4</v>
      </c>
      <c r="F7" s="170" t="s">
        <v>4</v>
      </c>
      <c r="G7" s="171" t="s">
        <v>4</v>
      </c>
      <c r="H7" s="172" t="s">
        <v>4</v>
      </c>
      <c r="I7" s="173" t="s">
        <v>4</v>
      </c>
      <c r="J7" s="174" t="s">
        <v>4</v>
      </c>
      <c r="K7" s="175" t="s">
        <v>9</v>
      </c>
      <c r="L7" s="176" t="s">
        <v>4</v>
      </c>
      <c r="M7" s="176" t="s">
        <v>9</v>
      </c>
      <c r="N7" s="177" t="s">
        <v>9</v>
      </c>
      <c r="O7" s="178" t="s">
        <v>91</v>
      </c>
      <c r="P7" s="179" t="s">
        <v>4</v>
      </c>
      <c r="Q7" s="179" t="s">
        <v>91</v>
      </c>
      <c r="R7" s="179" t="s">
        <v>9</v>
      </c>
      <c r="S7" s="180" t="s">
        <v>91</v>
      </c>
      <c r="T7" s="181" t="s">
        <v>4</v>
      </c>
      <c r="U7" s="182" t="s">
        <v>91</v>
      </c>
      <c r="V7" s="183" t="s">
        <v>9</v>
      </c>
      <c r="W7" s="184" t="s">
        <v>91</v>
      </c>
      <c r="X7" s="184" t="s">
        <v>4</v>
      </c>
      <c r="Y7" s="184" t="s">
        <v>91</v>
      </c>
      <c r="Z7" s="184" t="s">
        <v>9</v>
      </c>
      <c r="AA7" s="184" t="s">
        <v>91</v>
      </c>
      <c r="AB7" s="184" t="s">
        <v>4</v>
      </c>
      <c r="AC7" s="377"/>
      <c r="AD7" s="185" t="s">
        <v>91</v>
      </c>
    </row>
    <row r="8" spans="1:31" ht="65.25" customHeight="1" thickBot="1" x14ac:dyDescent="0.3">
      <c r="A8" s="230" t="s">
        <v>16</v>
      </c>
      <c r="B8" s="186">
        <v>52.32</v>
      </c>
      <c r="C8" s="186">
        <v>42.28</v>
      </c>
      <c r="D8" s="187">
        <v>51.56</v>
      </c>
      <c r="E8" s="187">
        <v>41.58</v>
      </c>
      <c r="F8" s="188">
        <v>44.6</v>
      </c>
      <c r="G8" s="189">
        <v>46.89</v>
      </c>
      <c r="H8" s="189">
        <v>52.36</v>
      </c>
      <c r="I8" s="190">
        <v>47.58</v>
      </c>
      <c r="J8" s="191"/>
      <c r="K8" s="192">
        <v>50</v>
      </c>
      <c r="L8" s="192">
        <v>50.43</v>
      </c>
      <c r="M8" s="192">
        <v>55</v>
      </c>
      <c r="N8" s="218">
        <v>41</v>
      </c>
      <c r="O8" s="353"/>
      <c r="P8" s="193">
        <v>42</v>
      </c>
      <c r="Q8" s="280"/>
      <c r="R8" s="193">
        <v>50</v>
      </c>
      <c r="S8" s="280"/>
      <c r="T8" s="194">
        <v>43</v>
      </c>
      <c r="U8" s="361" t="e">
        <f>(T8/#REF!)*100</f>
        <v>#REF!</v>
      </c>
      <c r="V8" s="224">
        <v>48</v>
      </c>
      <c r="W8" s="314">
        <f>((V8/N8)*100)-100</f>
        <v>17.073170731707307</v>
      </c>
      <c r="X8" s="192">
        <v>49</v>
      </c>
      <c r="Y8" s="314">
        <f>((X8/P8)*100)-100</f>
        <v>16.666666666666671</v>
      </c>
      <c r="Z8" s="192">
        <v>56</v>
      </c>
      <c r="AA8" s="314">
        <f>((Z8/R8)*100)-100</f>
        <v>12.000000000000014</v>
      </c>
      <c r="AB8" s="192">
        <v>52</v>
      </c>
      <c r="AC8" s="328">
        <v>50</v>
      </c>
      <c r="AD8" s="321">
        <f>((AC8/T8)*100)-100</f>
        <v>16.279069767441868</v>
      </c>
      <c r="AE8" s="159"/>
    </row>
    <row r="9" spans="1:31" ht="42.95" customHeight="1" thickBot="1" x14ac:dyDescent="0.3">
      <c r="A9" s="264"/>
      <c r="B9" s="195">
        <v>53.47</v>
      </c>
      <c r="C9" s="195">
        <v>43.55</v>
      </c>
      <c r="D9" s="196">
        <v>52.71</v>
      </c>
      <c r="E9" s="196">
        <v>43.26</v>
      </c>
      <c r="F9" s="197">
        <v>46.5</v>
      </c>
      <c r="G9" s="198">
        <v>48.83</v>
      </c>
      <c r="H9" s="198">
        <v>54.43</v>
      </c>
      <c r="I9" s="199">
        <v>49.24</v>
      </c>
      <c r="J9" s="200"/>
      <c r="K9" s="201">
        <v>51.7</v>
      </c>
      <c r="L9" s="201">
        <v>52.19</v>
      </c>
      <c r="M9" s="201">
        <v>61</v>
      </c>
      <c r="N9" s="204">
        <v>44</v>
      </c>
      <c r="O9" s="354"/>
      <c r="P9" s="202">
        <v>45</v>
      </c>
      <c r="Q9" s="282"/>
      <c r="R9" s="202">
        <v>54</v>
      </c>
      <c r="S9" s="282"/>
      <c r="T9" s="203">
        <v>45</v>
      </c>
      <c r="U9" s="362" t="e">
        <f>(T9/#REF!)*100</f>
        <v>#REF!</v>
      </c>
      <c r="V9" s="205"/>
      <c r="W9" s="314"/>
      <c r="X9" s="201"/>
      <c r="Y9" s="312">
        <f t="shared" ref="Y9:Y38" si="0">((X9/P9)*100)-100</f>
        <v>-100</v>
      </c>
      <c r="Z9" s="201"/>
      <c r="AA9" s="312">
        <f t="shared" ref="AA9:AA38" si="1">((Z9/R9)*100)-100</f>
        <v>-100</v>
      </c>
      <c r="AB9" s="201"/>
      <c r="AC9" s="329"/>
      <c r="AD9" s="321">
        <f t="shared" ref="AD9:AD38" si="2">((AC9/T9)*100)-100</f>
        <v>-100</v>
      </c>
      <c r="AE9" s="159"/>
    </row>
    <row r="10" spans="1:31" ht="42.95" customHeight="1" thickBot="1" x14ac:dyDescent="0.3">
      <c r="A10" s="225" t="s">
        <v>88</v>
      </c>
      <c r="B10" s="195"/>
      <c r="C10" s="195"/>
      <c r="D10" s="196"/>
      <c r="E10" s="196"/>
      <c r="F10" s="197"/>
      <c r="G10" s="198"/>
      <c r="H10" s="198"/>
      <c r="I10" s="199"/>
      <c r="J10" s="200"/>
      <c r="K10" s="201"/>
      <c r="L10" s="201"/>
      <c r="M10" s="201"/>
      <c r="N10" s="204">
        <v>49</v>
      </c>
      <c r="O10" s="354"/>
      <c r="P10" s="202">
        <v>51</v>
      </c>
      <c r="Q10" s="282"/>
      <c r="R10" s="202">
        <v>60</v>
      </c>
      <c r="S10" s="282"/>
      <c r="T10" s="203">
        <v>52</v>
      </c>
      <c r="U10" s="362" t="e">
        <f>(T10/#REF!)*100</f>
        <v>#REF!</v>
      </c>
      <c r="V10" s="205">
        <v>57</v>
      </c>
      <c r="W10" s="314">
        <f t="shared" ref="W10:W38" si="3">((V10/N10)*100)-100</f>
        <v>16.326530612244895</v>
      </c>
      <c r="X10" s="201">
        <v>58</v>
      </c>
      <c r="Y10" s="312">
        <f t="shared" si="0"/>
        <v>13.725490196078425</v>
      </c>
      <c r="Z10" s="201">
        <v>66</v>
      </c>
      <c r="AA10" s="312">
        <f t="shared" si="1"/>
        <v>10.000000000000014</v>
      </c>
      <c r="AB10" s="201">
        <v>62</v>
      </c>
      <c r="AC10" s="329">
        <v>59</v>
      </c>
      <c r="AD10" s="321">
        <f t="shared" si="2"/>
        <v>13.461538461538453</v>
      </c>
      <c r="AE10" s="159"/>
    </row>
    <row r="11" spans="1:31" ht="42.95" customHeight="1" thickBot="1" x14ac:dyDescent="0.3">
      <c r="A11" s="226" t="s">
        <v>88</v>
      </c>
      <c r="B11" s="206"/>
      <c r="C11" s="206"/>
      <c r="D11" s="207"/>
      <c r="E11" s="207"/>
      <c r="F11" s="208"/>
      <c r="G11" s="209"/>
      <c r="H11" s="209"/>
      <c r="I11" s="210"/>
      <c r="J11" s="211"/>
      <c r="K11" s="212"/>
      <c r="L11" s="212"/>
      <c r="M11" s="212"/>
      <c r="N11" s="213">
        <v>46</v>
      </c>
      <c r="O11" s="355"/>
      <c r="P11" s="214">
        <v>48</v>
      </c>
      <c r="Q11" s="284"/>
      <c r="R11" s="214">
        <v>56</v>
      </c>
      <c r="S11" s="284"/>
      <c r="T11" s="215">
        <v>49</v>
      </c>
      <c r="U11" s="363" t="e">
        <f>(T11/#REF!)*100</f>
        <v>#REF!</v>
      </c>
      <c r="V11" s="222">
        <v>54</v>
      </c>
      <c r="W11" s="314">
        <f t="shared" si="3"/>
        <v>17.391304347826093</v>
      </c>
      <c r="X11" s="212">
        <v>55</v>
      </c>
      <c r="Y11" s="313">
        <f t="shared" si="0"/>
        <v>14.583333333333329</v>
      </c>
      <c r="Z11" s="212">
        <v>62</v>
      </c>
      <c r="AA11" s="313">
        <f t="shared" si="1"/>
        <v>10.714285714285722</v>
      </c>
      <c r="AB11" s="212">
        <v>58</v>
      </c>
      <c r="AC11" s="339">
        <v>56</v>
      </c>
      <c r="AD11" s="321">
        <f t="shared" si="2"/>
        <v>14.285714285714278</v>
      </c>
      <c r="AE11" s="159"/>
    </row>
    <row r="12" spans="1:31" ht="42.95" customHeight="1" thickBot="1" x14ac:dyDescent="0.3">
      <c r="A12" s="488" t="s">
        <v>15</v>
      </c>
      <c r="B12" s="186"/>
      <c r="C12" s="186"/>
      <c r="D12" s="187"/>
      <c r="E12" s="187"/>
      <c r="F12" s="188">
        <v>40.880000000000003</v>
      </c>
      <c r="G12" s="189">
        <v>41.08</v>
      </c>
      <c r="H12" s="189">
        <v>44.48</v>
      </c>
      <c r="I12" s="190">
        <v>41.64</v>
      </c>
      <c r="J12" s="191"/>
      <c r="K12" s="192">
        <v>43.54</v>
      </c>
      <c r="L12" s="192">
        <v>44.85</v>
      </c>
      <c r="M12" s="192">
        <v>47.15</v>
      </c>
      <c r="N12" s="218">
        <v>39</v>
      </c>
      <c r="O12" s="353"/>
      <c r="P12" s="193">
        <v>40</v>
      </c>
      <c r="Q12" s="280"/>
      <c r="R12" s="193">
        <v>45</v>
      </c>
      <c r="S12" s="280"/>
      <c r="T12" s="193">
        <v>40</v>
      </c>
      <c r="U12" s="280" t="e">
        <f>(T12/#REF!)*100</f>
        <v>#REF!</v>
      </c>
      <c r="V12" s="192">
        <v>42</v>
      </c>
      <c r="W12" s="314">
        <f>((V12/N12)*100)-100</f>
        <v>7.6923076923076934</v>
      </c>
      <c r="X12" s="192">
        <v>43</v>
      </c>
      <c r="Y12" s="314">
        <f t="shared" si="0"/>
        <v>7.5</v>
      </c>
      <c r="Z12" s="192">
        <v>49</v>
      </c>
      <c r="AA12" s="314">
        <f t="shared" si="1"/>
        <v>8.8888888888888857</v>
      </c>
      <c r="AB12" s="192">
        <v>46</v>
      </c>
      <c r="AC12" s="328">
        <v>43</v>
      </c>
      <c r="AD12" s="321">
        <f t="shared" si="2"/>
        <v>7.5</v>
      </c>
      <c r="AE12" s="159"/>
    </row>
    <row r="13" spans="1:31" ht="42.95" customHeight="1" thickBot="1" x14ac:dyDescent="0.3">
      <c r="A13" s="489"/>
      <c r="B13" s="206">
        <v>44.2</v>
      </c>
      <c r="C13" s="206">
        <v>34</v>
      </c>
      <c r="D13" s="207">
        <v>45.68</v>
      </c>
      <c r="E13" s="221">
        <v>35.18</v>
      </c>
      <c r="F13" s="208">
        <v>42.72</v>
      </c>
      <c r="G13" s="209">
        <v>42.93</v>
      </c>
      <c r="H13" s="209">
        <v>46.49</v>
      </c>
      <c r="I13" s="210">
        <v>43.51</v>
      </c>
      <c r="J13" s="211"/>
      <c r="K13" s="212">
        <v>45.51</v>
      </c>
      <c r="L13" s="212">
        <v>46.88</v>
      </c>
      <c r="M13" s="212">
        <v>49.28</v>
      </c>
      <c r="N13" s="204">
        <v>41</v>
      </c>
      <c r="O13" s="354"/>
      <c r="P13" s="202">
        <v>43</v>
      </c>
      <c r="Q13" s="282"/>
      <c r="R13" s="202">
        <v>47</v>
      </c>
      <c r="S13" s="282"/>
      <c r="T13" s="202">
        <v>43</v>
      </c>
      <c r="U13" s="282" t="e">
        <f>(T13/#REF!)*100</f>
        <v>#REF!</v>
      </c>
      <c r="V13" s="201">
        <v>44</v>
      </c>
      <c r="W13" s="314">
        <f t="shared" si="3"/>
        <v>7.3170731707317174</v>
      </c>
      <c r="X13" s="201">
        <v>47</v>
      </c>
      <c r="Y13" s="312">
        <f t="shared" si="0"/>
        <v>9.3023255813953369</v>
      </c>
      <c r="Z13" s="201">
        <v>52</v>
      </c>
      <c r="AA13" s="312">
        <f t="shared" si="1"/>
        <v>10.638297872340431</v>
      </c>
      <c r="AB13" s="201">
        <v>50</v>
      </c>
      <c r="AC13" s="329">
        <v>47</v>
      </c>
      <c r="AD13" s="321">
        <f t="shared" si="2"/>
        <v>9.3023255813953369</v>
      </c>
      <c r="AE13" s="159"/>
    </row>
    <row r="14" spans="1:31" ht="42.95" customHeight="1" thickBot="1" x14ac:dyDescent="0.3">
      <c r="A14" s="299" t="s">
        <v>88</v>
      </c>
      <c r="B14" s="241"/>
      <c r="C14" s="241"/>
      <c r="D14" s="297"/>
      <c r="E14" s="298"/>
      <c r="F14" s="243"/>
      <c r="G14" s="244"/>
      <c r="H14" s="244"/>
      <c r="I14" s="245"/>
      <c r="J14" s="246"/>
      <c r="K14" s="247"/>
      <c r="L14" s="247"/>
      <c r="M14" s="247"/>
      <c r="N14" s="204"/>
      <c r="O14" s="354"/>
      <c r="P14" s="202"/>
      <c r="Q14" s="282"/>
      <c r="R14" s="202"/>
      <c r="S14" s="282"/>
      <c r="T14" s="202">
        <v>46</v>
      </c>
      <c r="U14" s="282" t="e">
        <f>(T14/#REF!)*100</f>
        <v>#REF!</v>
      </c>
      <c r="V14" s="201">
        <v>48</v>
      </c>
      <c r="W14" s="314"/>
      <c r="X14" s="201">
        <v>49</v>
      </c>
      <c r="Y14" s="312"/>
      <c r="Z14" s="201">
        <v>55</v>
      </c>
      <c r="AA14" s="312"/>
      <c r="AB14" s="201">
        <v>52</v>
      </c>
      <c r="AC14" s="329">
        <v>49</v>
      </c>
      <c r="AD14" s="321">
        <f t="shared" si="2"/>
        <v>6.5217391304347956</v>
      </c>
      <c r="AE14" s="159"/>
    </row>
    <row r="15" spans="1:31" ht="42.95" customHeight="1" thickBot="1" x14ac:dyDescent="0.3">
      <c r="A15" s="299" t="s">
        <v>88</v>
      </c>
      <c r="B15" s="241"/>
      <c r="C15" s="241"/>
      <c r="D15" s="297"/>
      <c r="E15" s="298"/>
      <c r="F15" s="243"/>
      <c r="G15" s="244"/>
      <c r="H15" s="244"/>
      <c r="I15" s="245"/>
      <c r="J15" s="246"/>
      <c r="K15" s="247"/>
      <c r="L15" s="247"/>
      <c r="M15" s="247"/>
      <c r="N15" s="213"/>
      <c r="O15" s="355"/>
      <c r="P15" s="214"/>
      <c r="Q15" s="284"/>
      <c r="R15" s="214"/>
      <c r="S15" s="284"/>
      <c r="T15" s="214">
        <v>49</v>
      </c>
      <c r="U15" s="284" t="e">
        <f>(T15/#REF!)*100</f>
        <v>#REF!</v>
      </c>
      <c r="V15" s="212">
        <v>50</v>
      </c>
      <c r="W15" s="314"/>
      <c r="X15" s="212">
        <v>53</v>
      </c>
      <c r="Y15" s="313"/>
      <c r="Z15" s="212">
        <v>58</v>
      </c>
      <c r="AA15" s="313"/>
      <c r="AB15" s="212">
        <v>56</v>
      </c>
      <c r="AC15" s="339">
        <v>53</v>
      </c>
      <c r="AD15" s="321">
        <f t="shared" si="2"/>
        <v>8.1632653061224545</v>
      </c>
      <c r="AE15" s="159"/>
    </row>
    <row r="16" spans="1:31" ht="42.95" customHeight="1" thickBot="1" x14ac:dyDescent="0.3">
      <c r="A16" s="488" t="s">
        <v>14</v>
      </c>
      <c r="B16" s="186"/>
      <c r="C16" s="186"/>
      <c r="D16" s="187"/>
      <c r="E16" s="223"/>
      <c r="F16" s="188">
        <v>40.9</v>
      </c>
      <c r="G16" s="189">
        <v>40.9</v>
      </c>
      <c r="H16" s="189">
        <v>43.76</v>
      </c>
      <c r="I16" s="190">
        <v>42.95</v>
      </c>
      <c r="J16" s="191"/>
      <c r="K16" s="192">
        <v>45.63</v>
      </c>
      <c r="L16" s="192">
        <v>46.09</v>
      </c>
      <c r="M16" s="192">
        <v>47</v>
      </c>
      <c r="N16" s="218">
        <v>35</v>
      </c>
      <c r="O16" s="353"/>
      <c r="P16" s="193">
        <v>35</v>
      </c>
      <c r="Q16" s="280"/>
      <c r="R16" s="193">
        <v>36</v>
      </c>
      <c r="S16" s="280"/>
      <c r="T16" s="194">
        <v>35</v>
      </c>
      <c r="U16" s="341" t="e">
        <f>(T16/#REF!)*100</f>
        <v>#REF!</v>
      </c>
      <c r="V16" s="192">
        <v>38</v>
      </c>
      <c r="W16" s="314">
        <f>((V16/N16)*100)-100</f>
        <v>8.5714285714285694</v>
      </c>
      <c r="X16" s="192">
        <v>39</v>
      </c>
      <c r="Y16" s="314">
        <f t="shared" si="0"/>
        <v>11.428571428571431</v>
      </c>
      <c r="Z16" s="192">
        <v>44</v>
      </c>
      <c r="AA16" s="314">
        <f t="shared" si="1"/>
        <v>22.222222222222229</v>
      </c>
      <c r="AB16" s="192">
        <v>40</v>
      </c>
      <c r="AC16" s="328">
        <v>39</v>
      </c>
      <c r="AD16" s="321">
        <f t="shared" si="2"/>
        <v>11.428571428571431</v>
      </c>
      <c r="AE16" s="159"/>
    </row>
    <row r="17" spans="1:31" ht="42.95" customHeight="1" thickBot="1" x14ac:dyDescent="0.3">
      <c r="A17" s="489"/>
      <c r="B17" s="206">
        <v>58.51</v>
      </c>
      <c r="C17" s="206">
        <v>47.58</v>
      </c>
      <c r="D17" s="207">
        <v>50.53</v>
      </c>
      <c r="E17" s="207">
        <v>41.56</v>
      </c>
      <c r="F17" s="208">
        <v>44.84</v>
      </c>
      <c r="G17" s="209">
        <v>46.06</v>
      </c>
      <c r="H17" s="209">
        <v>48.94</v>
      </c>
      <c r="I17" s="210">
        <v>47.08</v>
      </c>
      <c r="J17" s="211"/>
      <c r="K17" s="212">
        <v>51.04</v>
      </c>
      <c r="L17" s="212">
        <v>51.55</v>
      </c>
      <c r="M17" s="212">
        <v>53.32</v>
      </c>
      <c r="N17" s="238">
        <v>39</v>
      </c>
      <c r="O17" s="356"/>
      <c r="P17" s="239">
        <v>40</v>
      </c>
      <c r="Q17" s="286"/>
      <c r="R17" s="239">
        <v>45</v>
      </c>
      <c r="S17" s="286"/>
      <c r="T17" s="240">
        <v>40</v>
      </c>
      <c r="U17" s="343" t="e">
        <f>(T17/#REF!)*100</f>
        <v>#REF!</v>
      </c>
      <c r="V17" s="217">
        <v>44</v>
      </c>
      <c r="W17" s="314">
        <f t="shared" si="3"/>
        <v>12.820512820512818</v>
      </c>
      <c r="X17" s="217">
        <v>45</v>
      </c>
      <c r="Y17" s="315">
        <f t="shared" si="0"/>
        <v>12.5</v>
      </c>
      <c r="Z17" s="217">
        <v>50</v>
      </c>
      <c r="AA17" s="315">
        <f t="shared" si="1"/>
        <v>11.111111111111114</v>
      </c>
      <c r="AB17" s="217">
        <v>48</v>
      </c>
      <c r="AC17" s="330">
        <v>47</v>
      </c>
      <c r="AD17" s="321">
        <f t="shared" si="2"/>
        <v>17.5</v>
      </c>
      <c r="AE17" s="159"/>
    </row>
    <row r="18" spans="1:31" ht="42.95" customHeight="1" thickBot="1" x14ac:dyDescent="0.3">
      <c r="A18" s="230" t="s">
        <v>13</v>
      </c>
      <c r="B18" s="186">
        <v>50</v>
      </c>
      <c r="C18" s="186">
        <v>55</v>
      </c>
      <c r="D18" s="187">
        <v>50.82</v>
      </c>
      <c r="E18" s="223">
        <v>46.2</v>
      </c>
      <c r="F18" s="188">
        <v>47.59</v>
      </c>
      <c r="G18" s="189">
        <v>48.54</v>
      </c>
      <c r="H18" s="189">
        <v>54.73</v>
      </c>
      <c r="I18" s="190">
        <v>49.49</v>
      </c>
      <c r="J18" s="191"/>
      <c r="K18" s="192">
        <v>49.49</v>
      </c>
      <c r="L18" s="192">
        <v>50.48</v>
      </c>
      <c r="M18" s="192">
        <v>54.84</v>
      </c>
      <c r="N18" s="300">
        <v>38</v>
      </c>
      <c r="O18" s="357"/>
      <c r="P18" s="301">
        <v>38</v>
      </c>
      <c r="Q18" s="293"/>
      <c r="R18" s="301">
        <v>44</v>
      </c>
      <c r="S18" s="293"/>
      <c r="T18" s="302">
        <v>38</v>
      </c>
      <c r="U18" s="364" t="e">
        <f>(T18/#REF!)*100</f>
        <v>#REF!</v>
      </c>
      <c r="V18" s="219">
        <v>45</v>
      </c>
      <c r="W18" s="314">
        <f>((V18/N18)*100)-100</f>
        <v>18.421052631578931</v>
      </c>
      <c r="X18" s="220">
        <v>47</v>
      </c>
      <c r="Y18" s="311">
        <f t="shared" si="0"/>
        <v>23.684210526315795</v>
      </c>
      <c r="Z18" s="220">
        <v>51</v>
      </c>
      <c r="AA18" s="311">
        <f t="shared" si="1"/>
        <v>15.909090909090921</v>
      </c>
      <c r="AB18" s="220">
        <v>48</v>
      </c>
      <c r="AC18" s="378">
        <v>45</v>
      </c>
      <c r="AD18" s="321">
        <f t="shared" si="2"/>
        <v>18.421052631578931</v>
      </c>
      <c r="AE18" s="159"/>
    </row>
    <row r="19" spans="1:31" ht="42.95" customHeight="1" thickBot="1" x14ac:dyDescent="0.3">
      <c r="A19" s="225" t="s">
        <v>99</v>
      </c>
      <c r="B19" s="195"/>
      <c r="C19" s="195">
        <v>55</v>
      </c>
      <c r="D19" s="196"/>
      <c r="E19" s="196">
        <v>50.82</v>
      </c>
      <c r="F19" s="197">
        <v>52.34</v>
      </c>
      <c r="G19" s="198">
        <v>53.39</v>
      </c>
      <c r="H19" s="198">
        <v>60.19</v>
      </c>
      <c r="I19" s="199">
        <v>54.43</v>
      </c>
      <c r="J19" s="200"/>
      <c r="K19" s="201">
        <v>54.43</v>
      </c>
      <c r="L19" s="201">
        <v>55.52</v>
      </c>
      <c r="M19" s="201">
        <v>63.33</v>
      </c>
      <c r="N19" s="204">
        <v>42.5</v>
      </c>
      <c r="O19" s="354"/>
      <c r="P19" s="202">
        <v>43</v>
      </c>
      <c r="Q19" s="282"/>
      <c r="R19" s="202">
        <v>49.5</v>
      </c>
      <c r="S19" s="282"/>
      <c r="T19" s="203">
        <v>43</v>
      </c>
      <c r="U19" s="362" t="e">
        <f>(T19/#REF!)*100</f>
        <v>#REF!</v>
      </c>
      <c r="V19" s="205">
        <v>46</v>
      </c>
      <c r="W19" s="314">
        <f t="shared" si="3"/>
        <v>8.235294117647058</v>
      </c>
      <c r="X19" s="201">
        <v>47</v>
      </c>
      <c r="Y19" s="312">
        <f t="shared" si="0"/>
        <v>9.3023255813953369</v>
      </c>
      <c r="Z19" s="201">
        <v>52</v>
      </c>
      <c r="AA19" s="312">
        <f t="shared" si="1"/>
        <v>5.0505050505050662</v>
      </c>
      <c r="AB19" s="201">
        <v>49</v>
      </c>
      <c r="AC19" s="329">
        <v>47</v>
      </c>
      <c r="AD19" s="321">
        <f t="shared" si="2"/>
        <v>9.3023255813953369</v>
      </c>
      <c r="AE19" s="159"/>
    </row>
    <row r="20" spans="1:31" ht="42.95" customHeight="1" thickBot="1" x14ac:dyDescent="0.3">
      <c r="A20" s="226" t="s">
        <v>74</v>
      </c>
      <c r="B20" s="206"/>
      <c r="C20" s="206"/>
      <c r="D20" s="207"/>
      <c r="E20" s="207"/>
      <c r="F20" s="208"/>
      <c r="G20" s="209"/>
      <c r="H20" s="209"/>
      <c r="I20" s="210"/>
      <c r="J20" s="211"/>
      <c r="K20" s="212">
        <v>51.72</v>
      </c>
      <c r="L20" s="212">
        <v>52.75</v>
      </c>
      <c r="M20" s="212">
        <v>57.3</v>
      </c>
      <c r="N20" s="213">
        <v>41.5</v>
      </c>
      <c r="O20" s="355"/>
      <c r="P20" s="214">
        <v>42</v>
      </c>
      <c r="Q20" s="284"/>
      <c r="R20" s="214">
        <v>48.5</v>
      </c>
      <c r="S20" s="284"/>
      <c r="T20" s="215">
        <v>42</v>
      </c>
      <c r="U20" s="363" t="e">
        <f>(T20/#REF!)*100</f>
        <v>#REF!</v>
      </c>
      <c r="V20" s="222">
        <v>44</v>
      </c>
      <c r="W20" s="314">
        <f t="shared" si="3"/>
        <v>6.0240963855421796</v>
      </c>
      <c r="X20" s="212">
        <v>46</v>
      </c>
      <c r="Y20" s="313">
        <f t="shared" si="0"/>
        <v>9.5238095238095326</v>
      </c>
      <c r="Z20" s="212">
        <v>49</v>
      </c>
      <c r="AA20" s="313">
        <f t="shared" si="1"/>
        <v>1.0309278350515427</v>
      </c>
      <c r="AB20" s="212">
        <v>47</v>
      </c>
      <c r="AC20" s="339">
        <v>46</v>
      </c>
      <c r="AD20" s="321">
        <f t="shared" si="2"/>
        <v>9.5238095238095326</v>
      </c>
      <c r="AE20" s="159"/>
    </row>
    <row r="21" spans="1:31" ht="4.5" customHeight="1" thickBot="1" x14ac:dyDescent="0.3">
      <c r="A21" s="488" t="s">
        <v>12</v>
      </c>
      <c r="B21" s="186"/>
      <c r="C21" s="186"/>
      <c r="D21" s="187"/>
      <c r="E21" s="187"/>
      <c r="F21" s="188">
        <v>45.42</v>
      </c>
      <c r="G21" s="189">
        <v>46.22</v>
      </c>
      <c r="H21" s="189">
        <v>52.23</v>
      </c>
      <c r="I21" s="190">
        <v>47.69</v>
      </c>
      <c r="J21" s="191"/>
      <c r="K21" s="192">
        <v>46.27</v>
      </c>
      <c r="L21" s="192">
        <v>49.62</v>
      </c>
      <c r="M21" s="192">
        <v>52.33</v>
      </c>
      <c r="N21" s="218">
        <v>38</v>
      </c>
      <c r="O21" s="353"/>
      <c r="P21" s="193">
        <v>45</v>
      </c>
      <c r="Q21" s="280"/>
      <c r="R21" s="193">
        <v>56</v>
      </c>
      <c r="S21" s="280"/>
      <c r="T21" s="194">
        <v>41</v>
      </c>
      <c r="U21" s="361" t="e">
        <f>(T21/#REF!)*100</f>
        <v>#REF!</v>
      </c>
      <c r="V21" s="224">
        <v>47</v>
      </c>
      <c r="W21" s="314">
        <f>((V21/N21)*100)-100</f>
        <v>23.684210526315795</v>
      </c>
      <c r="X21" s="192">
        <v>49</v>
      </c>
      <c r="Y21" s="314">
        <f t="shared" si="0"/>
        <v>8.8888888888888857</v>
      </c>
      <c r="Z21" s="192">
        <v>58</v>
      </c>
      <c r="AA21" s="314">
        <f t="shared" si="1"/>
        <v>3.5714285714285836</v>
      </c>
      <c r="AB21" s="192">
        <v>55</v>
      </c>
      <c r="AC21" s="328">
        <v>50</v>
      </c>
      <c r="AD21" s="321">
        <f t="shared" si="2"/>
        <v>21.951219512195124</v>
      </c>
      <c r="AE21" s="159"/>
    </row>
    <row r="22" spans="1:31" ht="42.75" hidden="1" customHeight="1" thickBot="1" x14ac:dyDescent="0.3">
      <c r="A22" s="489"/>
      <c r="B22" s="206">
        <v>70</v>
      </c>
      <c r="C22" s="206">
        <v>56</v>
      </c>
      <c r="D22" s="207">
        <v>53.87</v>
      </c>
      <c r="E22" s="207">
        <v>43.26</v>
      </c>
      <c r="F22" s="208">
        <v>33.86</v>
      </c>
      <c r="G22" s="209">
        <v>34.46</v>
      </c>
      <c r="H22" s="209">
        <v>38.94</v>
      </c>
      <c r="I22" s="210">
        <v>35.549999999999997</v>
      </c>
      <c r="J22" s="211"/>
      <c r="K22" s="212">
        <v>34.49</v>
      </c>
      <c r="L22" s="212">
        <v>36.99</v>
      </c>
      <c r="M22" s="212">
        <v>39.020000000000003</v>
      </c>
      <c r="N22" s="213"/>
      <c r="O22" s="355"/>
      <c r="P22" s="214"/>
      <c r="Q22" s="284"/>
      <c r="R22" s="214"/>
      <c r="S22" s="284"/>
      <c r="T22" s="215"/>
      <c r="U22" s="363" t="e">
        <f>(T22/#REF!)*100</f>
        <v>#REF!</v>
      </c>
      <c r="V22" s="216">
        <v>55</v>
      </c>
      <c r="W22" s="314" t="e">
        <f t="shared" si="3"/>
        <v>#DIV/0!</v>
      </c>
      <c r="X22" s="217">
        <v>58</v>
      </c>
      <c r="Y22" s="315"/>
      <c r="Z22" s="217">
        <v>68</v>
      </c>
      <c r="AA22" s="315"/>
      <c r="AB22" s="217">
        <v>65</v>
      </c>
      <c r="AC22" s="330">
        <v>58</v>
      </c>
      <c r="AD22" s="321" t="e">
        <f t="shared" si="2"/>
        <v>#DIV/0!</v>
      </c>
      <c r="AE22" s="159"/>
    </row>
    <row r="23" spans="1:31" ht="47.25" customHeight="1" thickBot="1" x14ac:dyDescent="0.3">
      <c r="A23" s="230" t="s">
        <v>87</v>
      </c>
      <c r="B23" s="186"/>
      <c r="C23" s="186"/>
      <c r="D23" s="227"/>
      <c r="E23" s="227"/>
      <c r="F23" s="188">
        <v>47.8</v>
      </c>
      <c r="G23" s="189" t="s">
        <v>47</v>
      </c>
      <c r="H23" s="189">
        <v>58</v>
      </c>
      <c r="I23" s="190">
        <v>46.4</v>
      </c>
      <c r="J23" s="191"/>
      <c r="K23" s="192">
        <v>48.72</v>
      </c>
      <c r="L23" s="192">
        <v>50.11</v>
      </c>
      <c r="M23" s="192">
        <v>56</v>
      </c>
      <c r="N23" s="218">
        <v>49</v>
      </c>
      <c r="O23" s="353"/>
      <c r="P23" s="193">
        <v>51</v>
      </c>
      <c r="Q23" s="280"/>
      <c r="R23" s="193">
        <v>61</v>
      </c>
      <c r="S23" s="280"/>
      <c r="T23" s="194">
        <v>51</v>
      </c>
      <c r="U23" s="361" t="e">
        <f>(T23/#REF!)*100</f>
        <v>#REF!</v>
      </c>
      <c r="V23" s="219">
        <v>50</v>
      </c>
      <c r="W23" s="314">
        <f t="shared" si="3"/>
        <v>2.0408163265306172</v>
      </c>
      <c r="X23" s="220">
        <v>52</v>
      </c>
      <c r="Y23" s="311">
        <f t="shared" si="0"/>
        <v>1.9607843137254832</v>
      </c>
      <c r="Z23" s="220">
        <v>62</v>
      </c>
      <c r="AA23" s="311">
        <f t="shared" si="1"/>
        <v>1.6393442622950829</v>
      </c>
      <c r="AB23" s="220">
        <v>50</v>
      </c>
      <c r="AC23" s="378">
        <v>50</v>
      </c>
      <c r="AD23" s="321">
        <f t="shared" si="2"/>
        <v>-1.9607843137254974</v>
      </c>
      <c r="AE23" s="159"/>
    </row>
    <row r="24" spans="1:31" ht="42.95" customHeight="1" thickBot="1" x14ac:dyDescent="0.3">
      <c r="A24" s="228"/>
      <c r="B24" s="206">
        <v>45.68</v>
      </c>
      <c r="C24" s="206">
        <v>45.05</v>
      </c>
      <c r="D24" s="229">
        <v>51.14</v>
      </c>
      <c r="E24" s="229">
        <v>48.62</v>
      </c>
      <c r="F24" s="208">
        <v>50</v>
      </c>
      <c r="G24" s="209">
        <v>51</v>
      </c>
      <c r="H24" s="209">
        <v>59</v>
      </c>
      <c r="I24" s="210">
        <v>48.6</v>
      </c>
      <c r="J24" s="211"/>
      <c r="K24" s="212">
        <v>51.03</v>
      </c>
      <c r="L24" s="212">
        <v>52.49</v>
      </c>
      <c r="M24" s="212">
        <v>61</v>
      </c>
      <c r="N24" s="213">
        <v>57.5</v>
      </c>
      <c r="O24" s="355"/>
      <c r="P24" s="214">
        <v>59</v>
      </c>
      <c r="Q24" s="284"/>
      <c r="R24" s="214">
        <v>66</v>
      </c>
      <c r="S24" s="284"/>
      <c r="T24" s="215">
        <v>59</v>
      </c>
      <c r="U24" s="363" t="e">
        <f>(T24/#REF!)*100</f>
        <v>#REF!</v>
      </c>
      <c r="V24" s="222">
        <v>58</v>
      </c>
      <c r="W24" s="314">
        <f t="shared" si="3"/>
        <v>0.86956521739129755</v>
      </c>
      <c r="X24" s="212">
        <v>60</v>
      </c>
      <c r="Y24" s="313">
        <f t="shared" si="0"/>
        <v>1.6949152542372872</v>
      </c>
      <c r="Z24" s="212">
        <v>67</v>
      </c>
      <c r="AA24" s="313">
        <f t="shared" si="1"/>
        <v>1.5151515151515156</v>
      </c>
      <c r="AB24" s="212">
        <v>59</v>
      </c>
      <c r="AC24" s="339">
        <v>58</v>
      </c>
      <c r="AD24" s="321">
        <f t="shared" si="2"/>
        <v>-1.6949152542372872</v>
      </c>
      <c r="AE24" s="159"/>
    </row>
    <row r="25" spans="1:31" ht="42.95" customHeight="1" thickBot="1" x14ac:dyDescent="0.3">
      <c r="A25" s="488" t="s">
        <v>78</v>
      </c>
      <c r="B25" s="186"/>
      <c r="C25" s="186"/>
      <c r="D25" s="187"/>
      <c r="E25" s="187"/>
      <c r="F25" s="188">
        <v>43.11</v>
      </c>
      <c r="G25" s="189">
        <v>43.97</v>
      </c>
      <c r="H25" s="189">
        <v>46.18</v>
      </c>
      <c r="I25" s="190">
        <v>44.83</v>
      </c>
      <c r="J25" s="191"/>
      <c r="K25" s="192">
        <v>47.37</v>
      </c>
      <c r="L25" s="192">
        <v>47.37</v>
      </c>
      <c r="M25" s="192">
        <v>52</v>
      </c>
      <c r="N25" s="218">
        <v>35</v>
      </c>
      <c r="O25" s="353"/>
      <c r="P25" s="193">
        <v>36</v>
      </c>
      <c r="Q25" s="280"/>
      <c r="R25" s="193">
        <v>38</v>
      </c>
      <c r="S25" s="280"/>
      <c r="T25" s="194">
        <v>36</v>
      </c>
      <c r="U25" s="361" t="e">
        <f>(T25/#REF!)*100</f>
        <v>#REF!</v>
      </c>
      <c r="V25" s="224">
        <v>42</v>
      </c>
      <c r="W25" s="314">
        <f>((V25/N25)*100)-100</f>
        <v>20</v>
      </c>
      <c r="X25" s="192">
        <v>41</v>
      </c>
      <c r="Y25" s="314">
        <f t="shared" si="0"/>
        <v>13.888888888888886</v>
      </c>
      <c r="Z25" s="192">
        <v>47</v>
      </c>
      <c r="AA25" s="314">
        <f t="shared" si="1"/>
        <v>23.684210526315795</v>
      </c>
      <c r="AB25" s="192">
        <v>43</v>
      </c>
      <c r="AC25" s="328">
        <v>42</v>
      </c>
      <c r="AD25" s="321">
        <f t="shared" si="2"/>
        <v>16.666666666666671</v>
      </c>
      <c r="AE25" s="159"/>
    </row>
    <row r="26" spans="1:31" ht="42.95" customHeight="1" thickBot="1" x14ac:dyDescent="0.3">
      <c r="A26" s="491"/>
      <c r="B26" s="195">
        <v>43.8</v>
      </c>
      <c r="C26" s="195">
        <v>37.96</v>
      </c>
      <c r="D26" s="196">
        <v>45.99</v>
      </c>
      <c r="E26" s="196">
        <v>39.86</v>
      </c>
      <c r="F26" s="197">
        <v>33.159999999999997</v>
      </c>
      <c r="G26" s="198">
        <v>33.82</v>
      </c>
      <c r="H26" s="198">
        <v>35.520000000000003</v>
      </c>
      <c r="I26" s="199">
        <v>34.49</v>
      </c>
      <c r="J26" s="200"/>
      <c r="K26" s="201">
        <v>36.44</v>
      </c>
      <c r="L26" s="201">
        <v>36.44</v>
      </c>
      <c r="M26" s="201">
        <v>40</v>
      </c>
      <c r="N26" s="238">
        <v>31</v>
      </c>
      <c r="O26" s="356"/>
      <c r="P26" s="239">
        <v>32</v>
      </c>
      <c r="Q26" s="286"/>
      <c r="R26" s="239">
        <v>34</v>
      </c>
      <c r="S26" s="286"/>
      <c r="T26" s="240">
        <v>32</v>
      </c>
      <c r="U26" s="365"/>
      <c r="V26" s="216">
        <v>38</v>
      </c>
      <c r="W26" s="314">
        <f t="shared" si="3"/>
        <v>22.58064516129032</v>
      </c>
      <c r="X26" s="217">
        <v>37</v>
      </c>
      <c r="Y26" s="315">
        <f t="shared" si="0"/>
        <v>15.625</v>
      </c>
      <c r="Z26" s="217">
        <v>43</v>
      </c>
      <c r="AA26" s="315">
        <f t="shared" si="1"/>
        <v>26.470588235294116</v>
      </c>
      <c r="AB26" s="217">
        <v>39</v>
      </c>
      <c r="AC26" s="330">
        <v>38</v>
      </c>
      <c r="AD26" s="321">
        <f t="shared" si="2"/>
        <v>18.75</v>
      </c>
      <c r="AE26" s="159"/>
    </row>
    <row r="27" spans="1:31" ht="42.95" customHeight="1" thickBot="1" x14ac:dyDescent="0.3">
      <c r="A27" s="488" t="s">
        <v>79</v>
      </c>
      <c r="B27" s="186">
        <v>51.16</v>
      </c>
      <c r="C27" s="186">
        <v>34</v>
      </c>
      <c r="D27" s="187">
        <v>50.4</v>
      </c>
      <c r="E27" s="187">
        <v>37.07</v>
      </c>
      <c r="F27" s="188">
        <v>41.43</v>
      </c>
      <c r="G27" s="189">
        <v>42.03</v>
      </c>
      <c r="H27" s="189">
        <v>50.56</v>
      </c>
      <c r="I27" s="190">
        <v>45.08</v>
      </c>
      <c r="J27" s="191"/>
      <c r="K27" s="192">
        <v>45.08</v>
      </c>
      <c r="L27" s="192">
        <v>46.21</v>
      </c>
      <c r="M27" s="192">
        <v>51.82</v>
      </c>
      <c r="N27" s="300">
        <v>36</v>
      </c>
      <c r="O27" s="357"/>
      <c r="P27" s="301">
        <v>36</v>
      </c>
      <c r="Q27" s="293"/>
      <c r="R27" s="301">
        <v>43</v>
      </c>
      <c r="S27" s="293"/>
      <c r="T27" s="302">
        <v>36</v>
      </c>
      <c r="U27" s="364" t="e">
        <f>(T27/#REF!)*100</f>
        <v>#REF!</v>
      </c>
      <c r="V27" s="219">
        <v>39</v>
      </c>
      <c r="W27" s="314">
        <f t="shared" si="3"/>
        <v>8.3333333333333286</v>
      </c>
      <c r="X27" s="220">
        <v>39</v>
      </c>
      <c r="Y27" s="311">
        <f t="shared" si="0"/>
        <v>8.3333333333333286</v>
      </c>
      <c r="Z27" s="220">
        <v>47</v>
      </c>
      <c r="AA27" s="311">
        <f t="shared" si="1"/>
        <v>9.3023255813953369</v>
      </c>
      <c r="AB27" s="220">
        <v>47</v>
      </c>
      <c r="AC27" s="378">
        <v>39</v>
      </c>
      <c r="AD27" s="321">
        <f t="shared" si="2"/>
        <v>8.3333333333333286</v>
      </c>
      <c r="AE27" s="159"/>
    </row>
    <row r="28" spans="1:31" ht="42.95" customHeight="1" thickBot="1" x14ac:dyDescent="0.3">
      <c r="A28" s="489"/>
      <c r="B28" s="206">
        <v>57.53</v>
      </c>
      <c r="C28" s="206">
        <v>38.72</v>
      </c>
      <c r="D28" s="207">
        <v>55.97</v>
      </c>
      <c r="E28" s="207">
        <v>40.43</v>
      </c>
      <c r="F28" s="208">
        <v>45.21</v>
      </c>
      <c r="G28" s="209">
        <v>45.99</v>
      </c>
      <c r="H28" s="209">
        <v>55.13</v>
      </c>
      <c r="I28" s="210">
        <v>49.35</v>
      </c>
      <c r="J28" s="211"/>
      <c r="K28" s="212">
        <v>49.35</v>
      </c>
      <c r="L28" s="212">
        <v>50.58</v>
      </c>
      <c r="M28" s="212">
        <v>56.72</v>
      </c>
      <c r="N28" s="213">
        <v>40</v>
      </c>
      <c r="O28" s="355"/>
      <c r="P28" s="214">
        <v>40</v>
      </c>
      <c r="Q28" s="284"/>
      <c r="R28" s="214">
        <v>47</v>
      </c>
      <c r="S28" s="284"/>
      <c r="T28" s="215">
        <v>40</v>
      </c>
      <c r="U28" s="363" t="e">
        <f>(T28/#REF!)*100</f>
        <v>#REF!</v>
      </c>
      <c r="V28" s="222">
        <v>44</v>
      </c>
      <c r="W28" s="314">
        <f t="shared" si="3"/>
        <v>10.000000000000014</v>
      </c>
      <c r="X28" s="212">
        <v>44</v>
      </c>
      <c r="Y28" s="313">
        <f t="shared" si="0"/>
        <v>10.000000000000014</v>
      </c>
      <c r="Z28" s="212">
        <v>52</v>
      </c>
      <c r="AA28" s="313">
        <f t="shared" si="1"/>
        <v>10.638297872340431</v>
      </c>
      <c r="AB28" s="212">
        <v>52</v>
      </c>
      <c r="AC28" s="339">
        <v>44</v>
      </c>
      <c r="AD28" s="321">
        <f t="shared" si="2"/>
        <v>10.000000000000014</v>
      </c>
      <c r="AE28" s="159"/>
    </row>
    <row r="29" spans="1:31" ht="42.95" customHeight="1" thickBot="1" x14ac:dyDescent="0.3">
      <c r="A29" s="488" t="s">
        <v>80</v>
      </c>
      <c r="B29" s="186"/>
      <c r="C29" s="186"/>
      <c r="D29" s="187"/>
      <c r="E29" s="187"/>
      <c r="F29" s="188">
        <v>37.1</v>
      </c>
      <c r="G29" s="189">
        <v>37.299999999999997</v>
      </c>
      <c r="H29" s="189">
        <v>41.5</v>
      </c>
      <c r="I29" s="190">
        <v>38</v>
      </c>
      <c r="J29" s="191"/>
      <c r="K29" s="192">
        <v>39</v>
      </c>
      <c r="L29" s="192">
        <v>40.17</v>
      </c>
      <c r="M29" s="192">
        <v>45</v>
      </c>
      <c r="N29" s="218">
        <v>32.5</v>
      </c>
      <c r="O29" s="353"/>
      <c r="P29" s="193">
        <v>33.5</v>
      </c>
      <c r="Q29" s="280"/>
      <c r="R29" s="193">
        <v>38.5</v>
      </c>
      <c r="S29" s="280"/>
      <c r="T29" s="194">
        <v>33.5</v>
      </c>
      <c r="U29" s="361" t="e">
        <f>(T29/#REF!)*100</f>
        <v>#REF!</v>
      </c>
      <c r="V29" s="224">
        <v>35</v>
      </c>
      <c r="W29" s="314">
        <f>((V29/N29)*100)-100</f>
        <v>7.6923076923076934</v>
      </c>
      <c r="X29" s="192">
        <v>36</v>
      </c>
      <c r="Y29" s="314">
        <f t="shared" si="0"/>
        <v>7.4626865671641838</v>
      </c>
      <c r="Z29" s="192">
        <v>42</v>
      </c>
      <c r="AA29" s="314">
        <f t="shared" si="1"/>
        <v>9.0909090909090793</v>
      </c>
      <c r="AB29" s="192">
        <v>38</v>
      </c>
      <c r="AC29" s="328">
        <v>35</v>
      </c>
      <c r="AD29" s="321">
        <f t="shared" si="2"/>
        <v>4.4776119402985017</v>
      </c>
      <c r="AE29" s="159"/>
    </row>
    <row r="30" spans="1:31" ht="42.95" customHeight="1" thickBot="1" x14ac:dyDescent="0.3">
      <c r="A30" s="489"/>
      <c r="B30" s="206">
        <v>58</v>
      </c>
      <c r="C30" s="206">
        <v>39.5</v>
      </c>
      <c r="D30" s="229">
        <v>51.05</v>
      </c>
      <c r="E30" s="229">
        <v>37.159999999999997</v>
      </c>
      <c r="F30" s="208">
        <v>44.3</v>
      </c>
      <c r="G30" s="209">
        <v>44.5</v>
      </c>
      <c r="H30" s="209">
        <v>54</v>
      </c>
      <c r="I30" s="210">
        <v>45.5</v>
      </c>
      <c r="J30" s="211"/>
      <c r="K30" s="212">
        <v>46.9</v>
      </c>
      <c r="L30" s="212">
        <v>49.25</v>
      </c>
      <c r="M30" s="212">
        <v>62.65</v>
      </c>
      <c r="N30" s="213">
        <v>42</v>
      </c>
      <c r="O30" s="355"/>
      <c r="P30" s="214">
        <v>42.5</v>
      </c>
      <c r="Q30" s="284"/>
      <c r="R30" s="214">
        <v>52.5</v>
      </c>
      <c r="S30" s="284"/>
      <c r="T30" s="215">
        <v>42.5</v>
      </c>
      <c r="U30" s="363" t="e">
        <f>(T30/#REF!)*100</f>
        <v>#REF!</v>
      </c>
      <c r="V30" s="216">
        <v>44</v>
      </c>
      <c r="W30" s="314">
        <f t="shared" si="3"/>
        <v>4.7619047619047734</v>
      </c>
      <c r="X30" s="217">
        <v>46</v>
      </c>
      <c r="Y30" s="315">
        <f t="shared" si="0"/>
        <v>8.235294117647058</v>
      </c>
      <c r="Z30" s="217">
        <v>60</v>
      </c>
      <c r="AA30" s="315">
        <f t="shared" si="1"/>
        <v>14.285714285714278</v>
      </c>
      <c r="AB30" s="217">
        <v>50</v>
      </c>
      <c r="AC30" s="330">
        <v>45</v>
      </c>
      <c r="AD30" s="321">
        <f t="shared" si="2"/>
        <v>5.8823529411764781</v>
      </c>
      <c r="AE30" s="159"/>
    </row>
    <row r="31" spans="1:31" ht="42.95" customHeight="1" thickBot="1" x14ac:dyDescent="0.3">
      <c r="A31" s="230" t="s">
        <v>81</v>
      </c>
      <c r="B31" s="186">
        <v>74.650000000000006</v>
      </c>
      <c r="C31" s="186">
        <v>49.77</v>
      </c>
      <c r="D31" s="227">
        <v>66.150000000000006</v>
      </c>
      <c r="E31" s="227">
        <v>44.1</v>
      </c>
      <c r="F31" s="188">
        <v>48.4</v>
      </c>
      <c r="G31" s="189">
        <v>51.2</v>
      </c>
      <c r="H31" s="189">
        <v>57.3</v>
      </c>
      <c r="I31" s="190">
        <v>53.7</v>
      </c>
      <c r="J31" s="191"/>
      <c r="K31" s="192">
        <v>50</v>
      </c>
      <c r="L31" s="192">
        <v>51</v>
      </c>
      <c r="M31" s="192">
        <v>58</v>
      </c>
      <c r="N31" s="218">
        <v>44</v>
      </c>
      <c r="O31" s="353"/>
      <c r="P31" s="193">
        <v>46</v>
      </c>
      <c r="Q31" s="280"/>
      <c r="R31" s="193">
        <v>52.5</v>
      </c>
      <c r="S31" s="280"/>
      <c r="T31" s="194">
        <v>46</v>
      </c>
      <c r="U31" s="361" t="e">
        <f>(T31/#REF!)*100</f>
        <v>#REF!</v>
      </c>
      <c r="V31" s="219">
        <v>46</v>
      </c>
      <c r="W31" s="314">
        <f>((V31/N31)*100)-100</f>
        <v>4.5454545454545467</v>
      </c>
      <c r="X31" s="220">
        <v>49</v>
      </c>
      <c r="Y31" s="311">
        <f t="shared" si="0"/>
        <v>6.5217391304347956</v>
      </c>
      <c r="Z31" s="220">
        <v>56</v>
      </c>
      <c r="AA31" s="311">
        <f t="shared" si="1"/>
        <v>6.6666666666666714</v>
      </c>
      <c r="AB31" s="220">
        <v>51</v>
      </c>
      <c r="AC31" s="378">
        <v>49</v>
      </c>
      <c r="AD31" s="321">
        <f t="shared" si="2"/>
        <v>6.5217391304347956</v>
      </c>
      <c r="AE31" s="159"/>
    </row>
    <row r="32" spans="1:31" ht="42.95" customHeight="1" thickBot="1" x14ac:dyDescent="0.3">
      <c r="A32" s="326"/>
      <c r="B32" s="195"/>
      <c r="C32" s="195"/>
      <c r="D32" s="327"/>
      <c r="E32" s="327"/>
      <c r="F32" s="197"/>
      <c r="G32" s="198"/>
      <c r="H32" s="198"/>
      <c r="I32" s="199"/>
      <c r="J32" s="200"/>
      <c r="K32" s="201"/>
      <c r="L32" s="201"/>
      <c r="M32" s="201"/>
      <c r="N32" s="204">
        <v>47.5</v>
      </c>
      <c r="O32" s="354"/>
      <c r="P32" s="202">
        <v>49.5</v>
      </c>
      <c r="Q32" s="282"/>
      <c r="R32" s="202">
        <v>56</v>
      </c>
      <c r="S32" s="282"/>
      <c r="T32" s="203">
        <v>49.5</v>
      </c>
      <c r="U32" s="342" t="e">
        <f>(T32/#REF!)*100</f>
        <v>#REF!</v>
      </c>
      <c r="V32" s="201">
        <v>49</v>
      </c>
      <c r="W32" s="314">
        <f t="shared" si="3"/>
        <v>3.1578947368421098</v>
      </c>
      <c r="X32" s="201">
        <v>53</v>
      </c>
      <c r="Y32" s="312">
        <f t="shared" si="0"/>
        <v>7.0707070707070727</v>
      </c>
      <c r="Z32" s="201">
        <v>60</v>
      </c>
      <c r="AA32" s="312">
        <f t="shared" si="1"/>
        <v>7.1428571428571388</v>
      </c>
      <c r="AB32" s="201">
        <v>54</v>
      </c>
      <c r="AC32" s="201">
        <v>53</v>
      </c>
      <c r="AD32" s="321">
        <f t="shared" si="2"/>
        <v>7.0707070707070727</v>
      </c>
      <c r="AE32" s="159"/>
    </row>
    <row r="33" spans="1:31" ht="42.95" customHeight="1" thickBot="1" x14ac:dyDescent="0.3">
      <c r="A33" s="299" t="s">
        <v>88</v>
      </c>
      <c r="B33" s="241"/>
      <c r="C33" s="241"/>
      <c r="D33" s="242"/>
      <c r="E33" s="242"/>
      <c r="F33" s="243"/>
      <c r="G33" s="244"/>
      <c r="H33" s="244"/>
      <c r="I33" s="245"/>
      <c r="J33" s="246"/>
      <c r="K33" s="247"/>
      <c r="L33" s="247"/>
      <c r="M33" s="247"/>
      <c r="N33" s="248"/>
      <c r="O33" s="358"/>
      <c r="P33" s="249">
        <v>52</v>
      </c>
      <c r="Q33" s="336"/>
      <c r="R33" s="249">
        <v>58.5</v>
      </c>
      <c r="S33" s="336"/>
      <c r="T33" s="250">
        <v>52</v>
      </c>
      <c r="U33" s="366" t="e">
        <f>(T33/#REF!)*100</f>
        <v>#REF!</v>
      </c>
      <c r="V33" s="325">
        <v>53</v>
      </c>
      <c r="W33" s="314"/>
      <c r="X33" s="247">
        <v>56</v>
      </c>
      <c r="Y33" s="337">
        <f t="shared" si="0"/>
        <v>7.6923076923076934</v>
      </c>
      <c r="Z33" s="247">
        <v>63</v>
      </c>
      <c r="AA33" s="337">
        <f t="shared" si="1"/>
        <v>7.6923076923076934</v>
      </c>
      <c r="AB33" s="247">
        <v>58</v>
      </c>
      <c r="AC33" s="340">
        <v>56</v>
      </c>
      <c r="AD33" s="321">
        <f t="shared" si="2"/>
        <v>7.6923076923076934</v>
      </c>
      <c r="AE33" s="159"/>
    </row>
    <row r="34" spans="1:31" ht="42.95" customHeight="1" thickBot="1" x14ac:dyDescent="0.3">
      <c r="A34" s="226" t="s">
        <v>88</v>
      </c>
      <c r="B34" s="206">
        <v>82.95</v>
      </c>
      <c r="C34" s="206">
        <v>55.3</v>
      </c>
      <c r="D34" s="229">
        <v>74.97</v>
      </c>
      <c r="E34" s="229">
        <v>49.98</v>
      </c>
      <c r="F34" s="208">
        <v>55.2</v>
      </c>
      <c r="G34" s="209">
        <v>55.4</v>
      </c>
      <c r="H34" s="209">
        <v>61.9</v>
      </c>
      <c r="I34" s="210">
        <v>58</v>
      </c>
      <c r="J34" s="211"/>
      <c r="K34" s="212">
        <v>54</v>
      </c>
      <c r="L34" s="212">
        <v>55</v>
      </c>
      <c r="M34" s="212">
        <v>62</v>
      </c>
      <c r="N34" s="238"/>
      <c r="O34" s="356"/>
      <c r="P34" s="239">
        <v>55.5</v>
      </c>
      <c r="Q34" s="286"/>
      <c r="R34" s="239">
        <v>62</v>
      </c>
      <c r="S34" s="286"/>
      <c r="T34" s="240">
        <v>55.5</v>
      </c>
      <c r="U34" s="363" t="e">
        <f>(T34/#REF!)*100</f>
        <v>#REF!</v>
      </c>
      <c r="V34" s="222">
        <v>56</v>
      </c>
      <c r="W34" s="314"/>
      <c r="X34" s="212">
        <v>60</v>
      </c>
      <c r="Y34" s="313">
        <f t="shared" si="0"/>
        <v>8.1081081081081123</v>
      </c>
      <c r="Z34" s="212">
        <v>67</v>
      </c>
      <c r="AA34" s="313">
        <f t="shared" si="1"/>
        <v>8.0645161290322562</v>
      </c>
      <c r="AB34" s="212">
        <v>61</v>
      </c>
      <c r="AC34" s="339">
        <v>60</v>
      </c>
      <c r="AD34" s="321">
        <f t="shared" si="2"/>
        <v>8.1081081081081123</v>
      </c>
      <c r="AE34" s="159"/>
    </row>
    <row r="35" spans="1:31" ht="56.25" customHeight="1" thickBot="1" x14ac:dyDescent="0.3">
      <c r="A35" s="230" t="s">
        <v>89</v>
      </c>
      <c r="B35" s="186"/>
      <c r="C35" s="186"/>
      <c r="D35" s="227"/>
      <c r="E35" s="227"/>
      <c r="F35" s="188">
        <v>58.99</v>
      </c>
      <c r="G35" s="189" t="s">
        <v>45</v>
      </c>
      <c r="H35" s="189">
        <v>72</v>
      </c>
      <c r="I35" s="190">
        <v>62</v>
      </c>
      <c r="J35" s="191"/>
      <c r="K35" s="192">
        <v>60</v>
      </c>
      <c r="L35" s="192">
        <v>60</v>
      </c>
      <c r="M35" s="192">
        <v>72</v>
      </c>
      <c r="N35" s="218">
        <v>50</v>
      </c>
      <c r="O35" s="353"/>
      <c r="P35" s="193">
        <v>50</v>
      </c>
      <c r="Q35" s="280"/>
      <c r="R35" s="193">
        <v>60</v>
      </c>
      <c r="S35" s="280"/>
      <c r="T35" s="194">
        <v>51</v>
      </c>
      <c r="U35" s="361" t="e">
        <f>(T35/#REF!)*100</f>
        <v>#REF!</v>
      </c>
      <c r="V35" s="224">
        <v>49</v>
      </c>
      <c r="W35" s="314">
        <f t="shared" si="3"/>
        <v>-2</v>
      </c>
      <c r="X35" s="192">
        <v>52</v>
      </c>
      <c r="Y35" s="314">
        <f t="shared" si="0"/>
        <v>4</v>
      </c>
      <c r="Z35" s="192">
        <v>66</v>
      </c>
      <c r="AA35" s="314">
        <f t="shared" si="1"/>
        <v>10.000000000000014</v>
      </c>
      <c r="AB35" s="192">
        <v>56</v>
      </c>
      <c r="AC35" s="328">
        <v>54</v>
      </c>
      <c r="AD35" s="321">
        <f t="shared" si="2"/>
        <v>5.8823529411764781</v>
      </c>
      <c r="AE35" s="159"/>
    </row>
    <row r="36" spans="1:31" ht="42.95" customHeight="1" thickBot="1" x14ac:dyDescent="0.3">
      <c r="A36" s="231"/>
      <c r="B36" s="232">
        <v>52.42</v>
      </c>
      <c r="C36" s="232">
        <v>47.76</v>
      </c>
      <c r="D36" s="233">
        <v>61.52</v>
      </c>
      <c r="E36" s="233">
        <v>45.56</v>
      </c>
      <c r="F36" s="234">
        <v>45.38</v>
      </c>
      <c r="G36" s="235" t="s">
        <v>46</v>
      </c>
      <c r="H36" s="235">
        <v>68</v>
      </c>
      <c r="I36" s="236">
        <v>58</v>
      </c>
      <c r="J36" s="237"/>
      <c r="K36" s="217">
        <v>56</v>
      </c>
      <c r="L36" s="217">
        <v>56</v>
      </c>
      <c r="M36" s="217">
        <v>68</v>
      </c>
      <c r="N36" s="238">
        <v>46</v>
      </c>
      <c r="O36" s="356"/>
      <c r="P36" s="239">
        <v>47</v>
      </c>
      <c r="Q36" s="286"/>
      <c r="R36" s="239">
        <v>57</v>
      </c>
      <c r="S36" s="286"/>
      <c r="T36" s="240">
        <v>48</v>
      </c>
      <c r="U36" s="365" t="e">
        <f>(T36/#REF!)*100</f>
        <v>#REF!</v>
      </c>
      <c r="V36" s="216">
        <v>45</v>
      </c>
      <c r="W36" s="314">
        <f t="shared" si="3"/>
        <v>-2.1739130434782652</v>
      </c>
      <c r="X36" s="217">
        <v>48</v>
      </c>
      <c r="Y36" s="315">
        <f t="shared" si="0"/>
        <v>2.1276595744680833</v>
      </c>
      <c r="Z36" s="217">
        <v>60</v>
      </c>
      <c r="AA36" s="315">
        <f t="shared" si="1"/>
        <v>5.2631578947368354</v>
      </c>
      <c r="AB36" s="217">
        <v>50</v>
      </c>
      <c r="AC36" s="330">
        <v>48</v>
      </c>
      <c r="AD36" s="321">
        <f t="shared" si="2"/>
        <v>0</v>
      </c>
      <c r="AE36" s="159"/>
    </row>
    <row r="37" spans="1:31" ht="42.95" customHeight="1" thickBot="1" x14ac:dyDescent="0.3">
      <c r="A37" s="265" t="s">
        <v>6</v>
      </c>
      <c r="B37" s="241">
        <v>46.37</v>
      </c>
      <c r="C37" s="241">
        <v>38.64</v>
      </c>
      <c r="D37" s="242">
        <v>45.15</v>
      </c>
      <c r="E37" s="242">
        <v>40.64</v>
      </c>
      <c r="F37" s="243">
        <v>43.21</v>
      </c>
      <c r="G37" s="244">
        <v>44.2</v>
      </c>
      <c r="H37" s="244">
        <v>49.5</v>
      </c>
      <c r="I37" s="245">
        <v>45.4</v>
      </c>
      <c r="J37" s="246"/>
      <c r="K37" s="247">
        <v>44.2</v>
      </c>
      <c r="L37" s="247">
        <v>45.4</v>
      </c>
      <c r="M37" s="247">
        <v>50.5</v>
      </c>
      <c r="N37" s="248">
        <v>37</v>
      </c>
      <c r="O37" s="358"/>
      <c r="P37" s="249">
        <v>37</v>
      </c>
      <c r="Q37" s="336"/>
      <c r="R37" s="249">
        <v>40</v>
      </c>
      <c r="S37" s="336"/>
      <c r="T37" s="250">
        <v>39</v>
      </c>
      <c r="U37" s="366" t="e">
        <f>(T37/#REF!)*100</f>
        <v>#REF!</v>
      </c>
      <c r="V37" s="251">
        <v>41</v>
      </c>
      <c r="W37" s="314">
        <f>((V37/N37)*100)-100</f>
        <v>10.810810810810807</v>
      </c>
      <c r="X37" s="252">
        <v>43</v>
      </c>
      <c r="Y37" s="316">
        <f t="shared" si="0"/>
        <v>16.21621621621621</v>
      </c>
      <c r="Z37" s="252">
        <v>48</v>
      </c>
      <c r="AA37" s="316">
        <f t="shared" si="1"/>
        <v>20</v>
      </c>
      <c r="AB37" s="252">
        <v>45</v>
      </c>
      <c r="AC37" s="379">
        <v>42</v>
      </c>
      <c r="AD37" s="321">
        <f t="shared" si="2"/>
        <v>7.6923076923076934</v>
      </c>
      <c r="AE37" s="159"/>
    </row>
    <row r="38" spans="1:31" ht="42.95" customHeight="1" thickBot="1" x14ac:dyDescent="0.3">
      <c r="A38" s="266" t="s">
        <v>7</v>
      </c>
      <c r="B38" s="253">
        <v>0</v>
      </c>
      <c r="C38" s="253">
        <v>31.78</v>
      </c>
      <c r="D38" s="254"/>
      <c r="E38" s="254">
        <v>36.75</v>
      </c>
      <c r="F38" s="255">
        <v>37.53</v>
      </c>
      <c r="G38" s="256">
        <v>39.4</v>
      </c>
      <c r="H38" s="256">
        <v>43.3</v>
      </c>
      <c r="I38" s="257">
        <v>40.1</v>
      </c>
      <c r="J38" s="258"/>
      <c r="K38" s="252">
        <v>40.700000000000003</v>
      </c>
      <c r="L38" s="252">
        <v>43.5</v>
      </c>
      <c r="M38" s="252">
        <v>46.8</v>
      </c>
      <c r="N38" s="259">
        <v>33</v>
      </c>
      <c r="O38" s="359"/>
      <c r="P38" s="260">
        <v>35</v>
      </c>
      <c r="Q38" s="360"/>
      <c r="R38" s="260">
        <v>39.5</v>
      </c>
      <c r="S38" s="360"/>
      <c r="T38" s="261">
        <v>35</v>
      </c>
      <c r="U38" s="367" t="e">
        <f>(T38/#REF!)*100</f>
        <v>#REF!</v>
      </c>
      <c r="V38" s="262">
        <v>34.5</v>
      </c>
      <c r="W38" s="314">
        <f t="shared" si="3"/>
        <v>4.5454545454545467</v>
      </c>
      <c r="X38" s="263">
        <v>37.5</v>
      </c>
      <c r="Y38" s="317">
        <f t="shared" si="0"/>
        <v>7.1428571428571388</v>
      </c>
      <c r="Z38" s="263">
        <v>40</v>
      </c>
      <c r="AA38" s="317">
        <f t="shared" si="1"/>
        <v>1.2658227848101262</v>
      </c>
      <c r="AB38" s="263">
        <v>40</v>
      </c>
      <c r="AC38" s="380">
        <v>36.5</v>
      </c>
      <c r="AD38" s="321">
        <f t="shared" si="2"/>
        <v>4.2857142857142918</v>
      </c>
      <c r="AE38" s="159"/>
    </row>
    <row r="39" spans="1:31" x14ac:dyDescent="0.25">
      <c r="A39" s="159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</row>
    <row r="40" spans="1:31" ht="40.5" customHeight="1" x14ac:dyDescent="0.3">
      <c r="A40" s="429"/>
      <c r="B40" s="429"/>
      <c r="C40" s="429"/>
      <c r="D40" s="429"/>
      <c r="E40" s="160"/>
      <c r="F40" s="160"/>
      <c r="G40" s="160"/>
      <c r="H40" s="161"/>
      <c r="I40" s="161"/>
      <c r="J40" s="161"/>
      <c r="K40" s="161"/>
      <c r="L40" s="161"/>
      <c r="M40" s="159"/>
    </row>
  </sheetData>
  <mergeCells count="40">
    <mergeCell ref="AA4:AA5"/>
    <mergeCell ref="AB4:AB5"/>
    <mergeCell ref="A1:T1"/>
    <mergeCell ref="A2:I2"/>
    <mergeCell ref="K2:L2"/>
    <mergeCell ref="J3:L3"/>
    <mergeCell ref="A4:A7"/>
    <mergeCell ref="B4:C5"/>
    <mergeCell ref="D4:E5"/>
    <mergeCell ref="F4:F5"/>
    <mergeCell ref="G4:G5"/>
    <mergeCell ref="H4:H5"/>
    <mergeCell ref="R4:R5"/>
    <mergeCell ref="S4:S5"/>
    <mergeCell ref="Z4:Z5"/>
    <mergeCell ref="I4:I5"/>
    <mergeCell ref="AD4:AD5"/>
    <mergeCell ref="F6:U6"/>
    <mergeCell ref="V6:AD6"/>
    <mergeCell ref="T4:T5"/>
    <mergeCell ref="U4:U5"/>
    <mergeCell ref="V4:V5"/>
    <mergeCell ref="W4:W5"/>
    <mergeCell ref="X4:X5"/>
    <mergeCell ref="Y4:Y5"/>
    <mergeCell ref="N4:N5"/>
    <mergeCell ref="O4:O5"/>
    <mergeCell ref="P4:P5"/>
    <mergeCell ref="Q4:Q5"/>
    <mergeCell ref="M4:M5"/>
    <mergeCell ref="K4:K5"/>
    <mergeCell ref="L4:L5"/>
    <mergeCell ref="J4:J5"/>
    <mergeCell ref="A40:D40"/>
    <mergeCell ref="A12:A13"/>
    <mergeCell ref="A16:A17"/>
    <mergeCell ref="A21:A22"/>
    <mergeCell ref="A25:A26"/>
    <mergeCell ref="A27:A28"/>
    <mergeCell ref="A29:A30"/>
  </mergeCells>
  <pageMargins left="0.70866141732283472" right="0.70866141732283472" top="0.74803149606299213" bottom="0.74803149606299213" header="0.31496062992125984" footer="0.31496062992125984"/>
  <pageSetup paperSize="9" scale="32" orientation="landscape" horizontalDpi="300" verticalDpi="300" r:id="rId1"/>
  <rowBreaks count="1" manualBreakCount="1">
    <brk id="3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view="pageBreakPreview" topLeftCell="A23" zoomScale="60" zoomScaleNormal="50" workbookViewId="0">
      <selection activeCell="Z31" sqref="Z31"/>
    </sheetView>
  </sheetViews>
  <sheetFormatPr defaultRowHeight="15" x14ac:dyDescent="0.25"/>
  <cols>
    <col min="1" max="1" width="53.42578125" customWidth="1"/>
    <col min="2" max="2" width="16.140625" hidden="1" customWidth="1"/>
    <col min="3" max="3" width="14.28515625" hidden="1" customWidth="1"/>
    <col min="4" max="4" width="15.140625" hidden="1" customWidth="1"/>
    <col min="5" max="5" width="14.140625" hidden="1" customWidth="1"/>
    <col min="6" max="6" width="25" hidden="1" customWidth="1"/>
    <col min="7" max="7" width="24.28515625" hidden="1" customWidth="1"/>
    <col min="8" max="8" width="23.5703125" hidden="1" customWidth="1"/>
    <col min="9" max="9" width="24.42578125" hidden="1" customWidth="1"/>
    <col min="10" max="10" width="20.140625" hidden="1" customWidth="1"/>
    <col min="11" max="11" width="24.28515625" hidden="1" customWidth="1"/>
    <col min="12" max="12" width="25.28515625" hidden="1" customWidth="1"/>
    <col min="13" max="13" width="26.42578125" hidden="1" customWidth="1"/>
    <col min="14" max="14" width="28.85546875" customWidth="1"/>
    <col min="15" max="15" width="25.140625" hidden="1" customWidth="1"/>
    <col min="16" max="16" width="27.42578125" customWidth="1"/>
    <col min="17" max="17" width="1.7109375" hidden="1" customWidth="1"/>
    <col min="18" max="18" width="28.28515625" customWidth="1"/>
    <col min="19" max="19" width="21.7109375" hidden="1" customWidth="1"/>
    <col min="20" max="20" width="28.5703125" customWidth="1"/>
    <col min="21" max="21" width="23.42578125" hidden="1" customWidth="1"/>
    <col min="22" max="22" width="27.7109375" customWidth="1"/>
    <col min="23" max="23" width="24.28515625" customWidth="1"/>
    <col min="24" max="24" width="26.5703125" customWidth="1"/>
    <col min="25" max="25" width="23.140625" customWidth="1"/>
    <col min="26" max="26" width="26" customWidth="1"/>
    <col min="27" max="28" width="24.5703125" customWidth="1"/>
    <col min="29" max="29" width="26.5703125" customWidth="1"/>
    <col min="30" max="30" width="24.85546875" customWidth="1"/>
  </cols>
  <sheetData>
    <row r="1" spans="1:30" ht="31.5" x14ac:dyDescent="0.5">
      <c r="A1" s="461" t="s">
        <v>97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</row>
    <row r="2" spans="1:30" ht="18.75" x14ac:dyDescent="0.3">
      <c r="A2" s="462"/>
      <c r="B2" s="462"/>
      <c r="C2" s="462"/>
      <c r="D2" s="462"/>
      <c r="E2" s="462"/>
      <c r="F2" s="462"/>
      <c r="G2" s="462"/>
      <c r="H2" s="462"/>
      <c r="I2" s="462"/>
      <c r="J2" s="38"/>
      <c r="K2" s="463"/>
      <c r="L2" s="463"/>
    </row>
    <row r="3" spans="1:30" ht="21" customHeight="1" thickBot="1" x14ac:dyDescent="0.35">
      <c r="G3" s="1"/>
      <c r="J3" s="424"/>
      <c r="K3" s="424"/>
      <c r="L3" s="424"/>
    </row>
    <row r="4" spans="1:30" ht="23.25" customHeight="1" x14ac:dyDescent="0.25">
      <c r="A4" s="508" t="s">
        <v>0</v>
      </c>
      <c r="B4" s="510" t="s">
        <v>25</v>
      </c>
      <c r="C4" s="510"/>
      <c r="D4" s="512" t="s">
        <v>26</v>
      </c>
      <c r="E4" s="513"/>
      <c r="F4" s="516" t="s">
        <v>36</v>
      </c>
      <c r="G4" s="494" t="s">
        <v>39</v>
      </c>
      <c r="H4" s="494" t="s">
        <v>37</v>
      </c>
      <c r="I4" s="494" t="s">
        <v>38</v>
      </c>
      <c r="J4" s="496" t="s">
        <v>36</v>
      </c>
      <c r="K4" s="476" t="s">
        <v>40</v>
      </c>
      <c r="L4" s="476" t="s">
        <v>41</v>
      </c>
      <c r="M4" s="476" t="s">
        <v>42</v>
      </c>
      <c r="N4" s="478" t="s">
        <v>82</v>
      </c>
      <c r="O4" s="480" t="s">
        <v>90</v>
      </c>
      <c r="P4" s="478" t="s">
        <v>83</v>
      </c>
      <c r="Q4" s="480" t="s">
        <v>90</v>
      </c>
      <c r="R4" s="478" t="s">
        <v>84</v>
      </c>
      <c r="S4" s="480" t="s">
        <v>90</v>
      </c>
      <c r="T4" s="480" t="s">
        <v>85</v>
      </c>
      <c r="U4" s="480" t="s">
        <v>90</v>
      </c>
      <c r="V4" s="474" t="s">
        <v>93</v>
      </c>
      <c r="W4" s="474" t="s">
        <v>90</v>
      </c>
      <c r="X4" s="476" t="s">
        <v>94</v>
      </c>
      <c r="Y4" s="474" t="s">
        <v>90</v>
      </c>
      <c r="Z4" s="476" t="s">
        <v>95</v>
      </c>
      <c r="AA4" s="474" t="s">
        <v>90</v>
      </c>
      <c r="AB4" s="498" t="s">
        <v>103</v>
      </c>
      <c r="AC4" s="474" t="s">
        <v>102</v>
      </c>
      <c r="AD4" s="474" t="s">
        <v>90</v>
      </c>
    </row>
    <row r="5" spans="1:30" ht="62.25" customHeight="1" thickBot="1" x14ac:dyDescent="0.3">
      <c r="A5" s="509"/>
      <c r="B5" s="511"/>
      <c r="C5" s="511"/>
      <c r="D5" s="514"/>
      <c r="E5" s="515"/>
      <c r="F5" s="517"/>
      <c r="G5" s="518"/>
      <c r="H5" s="518"/>
      <c r="I5" s="518"/>
      <c r="J5" s="501"/>
      <c r="K5" s="507"/>
      <c r="L5" s="507"/>
      <c r="M5" s="507"/>
      <c r="N5" s="505"/>
      <c r="O5" s="506"/>
      <c r="P5" s="505"/>
      <c r="Q5" s="506"/>
      <c r="R5" s="505"/>
      <c r="S5" s="481"/>
      <c r="T5" s="500"/>
      <c r="U5" s="500"/>
      <c r="V5" s="486"/>
      <c r="W5" s="486"/>
      <c r="X5" s="504"/>
      <c r="Y5" s="486"/>
      <c r="Z5" s="504"/>
      <c r="AA5" s="486"/>
      <c r="AB5" s="499"/>
      <c r="AC5" s="486"/>
      <c r="AD5" s="486"/>
    </row>
    <row r="6" spans="1:30" ht="31.5" customHeight="1" thickBot="1" x14ac:dyDescent="0.3">
      <c r="A6" s="509"/>
      <c r="B6" s="164" t="s">
        <v>1</v>
      </c>
      <c r="C6" s="164" t="s">
        <v>2</v>
      </c>
      <c r="D6" s="165" t="s">
        <v>1</v>
      </c>
      <c r="E6" s="166" t="s">
        <v>2</v>
      </c>
      <c r="F6" s="502" t="s">
        <v>101</v>
      </c>
      <c r="G6" s="503"/>
      <c r="H6" s="503"/>
      <c r="I6" s="503"/>
      <c r="J6" s="503"/>
      <c r="K6" s="503"/>
      <c r="L6" s="503"/>
      <c r="M6" s="503"/>
      <c r="N6" s="503"/>
      <c r="O6" s="503"/>
      <c r="P6" s="503"/>
      <c r="Q6" s="503"/>
      <c r="R6" s="503"/>
      <c r="S6" s="503"/>
      <c r="T6" s="503"/>
      <c r="U6" s="503"/>
      <c r="V6" s="503"/>
      <c r="W6" s="503"/>
      <c r="X6" s="503"/>
      <c r="Y6" s="503"/>
      <c r="Z6" s="503"/>
      <c r="AA6" s="503"/>
      <c r="AB6" s="503"/>
      <c r="AC6" s="503"/>
      <c r="AD6" s="503"/>
    </row>
    <row r="7" spans="1:30" ht="34.5" customHeight="1" thickBot="1" x14ac:dyDescent="0.3">
      <c r="A7" s="509"/>
      <c r="B7" s="167" t="s">
        <v>4</v>
      </c>
      <c r="C7" s="167" t="s">
        <v>4</v>
      </c>
      <c r="D7" s="168" t="s">
        <v>4</v>
      </c>
      <c r="E7" s="169" t="s">
        <v>4</v>
      </c>
      <c r="F7" s="170" t="s">
        <v>4</v>
      </c>
      <c r="G7" s="171" t="s">
        <v>4</v>
      </c>
      <c r="H7" s="172" t="s">
        <v>4</v>
      </c>
      <c r="I7" s="173" t="s">
        <v>4</v>
      </c>
      <c r="J7" s="174" t="s">
        <v>4</v>
      </c>
      <c r="K7" s="175" t="s">
        <v>9</v>
      </c>
      <c r="L7" s="176" t="s">
        <v>4</v>
      </c>
      <c r="M7" s="176" t="s">
        <v>9</v>
      </c>
      <c r="N7" s="177" t="s">
        <v>9</v>
      </c>
      <c r="O7" s="178" t="s">
        <v>91</v>
      </c>
      <c r="P7" s="179" t="s">
        <v>4</v>
      </c>
      <c r="Q7" s="179" t="s">
        <v>91</v>
      </c>
      <c r="R7" s="179" t="s">
        <v>9</v>
      </c>
      <c r="S7" s="180" t="s">
        <v>91</v>
      </c>
      <c r="T7" s="181" t="s">
        <v>4</v>
      </c>
      <c r="U7" s="182" t="s">
        <v>91</v>
      </c>
      <c r="V7" s="183" t="s">
        <v>9</v>
      </c>
      <c r="W7" s="184" t="s">
        <v>91</v>
      </c>
      <c r="X7" s="184" t="s">
        <v>4</v>
      </c>
      <c r="Y7" s="184" t="s">
        <v>91</v>
      </c>
      <c r="Z7" s="184" t="s">
        <v>9</v>
      </c>
      <c r="AA7" s="184" t="s">
        <v>91</v>
      </c>
      <c r="AB7" s="184"/>
      <c r="AC7" s="184" t="s">
        <v>4</v>
      </c>
      <c r="AD7" s="185" t="s">
        <v>91</v>
      </c>
    </row>
    <row r="8" spans="1:30" ht="65.25" customHeight="1" x14ac:dyDescent="0.25">
      <c r="A8" s="230" t="s">
        <v>16</v>
      </c>
      <c r="B8" s="186">
        <v>52.32</v>
      </c>
      <c r="C8" s="186">
        <v>42.28</v>
      </c>
      <c r="D8" s="187">
        <v>51.56</v>
      </c>
      <c r="E8" s="187">
        <v>41.58</v>
      </c>
      <c r="F8" s="188">
        <v>44.6</v>
      </c>
      <c r="G8" s="189">
        <v>46.89</v>
      </c>
      <c r="H8" s="189">
        <v>52.36</v>
      </c>
      <c r="I8" s="190">
        <v>47.58</v>
      </c>
      <c r="J8" s="191"/>
      <c r="K8" s="192">
        <v>50</v>
      </c>
      <c r="L8" s="192">
        <v>50.43</v>
      </c>
      <c r="M8" s="192">
        <v>55</v>
      </c>
      <c r="N8" s="218">
        <v>54</v>
      </c>
      <c r="O8" s="353"/>
      <c r="P8" s="193">
        <v>55</v>
      </c>
      <c r="Q8" s="280"/>
      <c r="R8" s="193">
        <v>62</v>
      </c>
      <c r="S8" s="280"/>
      <c r="T8" s="194">
        <v>56</v>
      </c>
      <c r="U8" s="361" t="e">
        <f>(T8/#REF!)*100</f>
        <v>#REF!</v>
      </c>
      <c r="V8" s="224">
        <v>57</v>
      </c>
      <c r="W8" s="314">
        <f>((V8/N8)*100)-100</f>
        <v>5.5555555555555571</v>
      </c>
      <c r="X8" s="192">
        <v>58</v>
      </c>
      <c r="Y8" s="314">
        <f>((X8/P8)*100)-100</f>
        <v>5.454545454545439</v>
      </c>
      <c r="Z8" s="192">
        <v>63</v>
      </c>
      <c r="AA8" s="314">
        <f>((Z8/R8)*100)-100</f>
        <v>1.6129032258064484</v>
      </c>
      <c r="AB8" s="314">
        <v>60</v>
      </c>
      <c r="AC8" s="192">
        <v>58</v>
      </c>
      <c r="AD8" s="321">
        <f t="shared" ref="AD8:AD18" si="0">((AC8/T8)*100)-100</f>
        <v>3.5714285714285836</v>
      </c>
    </row>
    <row r="9" spans="1:30" ht="42.95" customHeight="1" x14ac:dyDescent="0.25">
      <c r="A9" s="264"/>
      <c r="B9" s="195">
        <v>53.47</v>
      </c>
      <c r="C9" s="195">
        <v>43.55</v>
      </c>
      <c r="D9" s="196">
        <v>52.71</v>
      </c>
      <c r="E9" s="196">
        <v>43.26</v>
      </c>
      <c r="F9" s="197">
        <v>46.5</v>
      </c>
      <c r="G9" s="198">
        <v>48.83</v>
      </c>
      <c r="H9" s="198">
        <v>54.43</v>
      </c>
      <c r="I9" s="199">
        <v>49.24</v>
      </c>
      <c r="J9" s="200"/>
      <c r="K9" s="201">
        <v>51.7</v>
      </c>
      <c r="L9" s="201">
        <v>52.19</v>
      </c>
      <c r="M9" s="201">
        <v>61</v>
      </c>
      <c r="N9" s="204">
        <v>57</v>
      </c>
      <c r="O9" s="354"/>
      <c r="P9" s="202">
        <v>58</v>
      </c>
      <c r="Q9" s="282"/>
      <c r="R9" s="202">
        <v>65</v>
      </c>
      <c r="S9" s="282"/>
      <c r="T9" s="203">
        <v>58</v>
      </c>
      <c r="U9" s="362" t="e">
        <f>(T9/#REF!)*100</f>
        <v>#REF!</v>
      </c>
      <c r="V9" s="205"/>
      <c r="W9" s="312">
        <f>((V9/N9)*100)-100</f>
        <v>-100</v>
      </c>
      <c r="X9" s="201"/>
      <c r="Y9" s="312">
        <f t="shared" ref="Y9:Y33" si="1">((X9/P9)*100)-100</f>
        <v>-100</v>
      </c>
      <c r="Z9" s="201"/>
      <c r="AA9" s="312">
        <f>((Z9/R9)*100)-100</f>
        <v>-100</v>
      </c>
      <c r="AB9" s="312"/>
      <c r="AC9" s="201"/>
      <c r="AD9" s="319">
        <f t="shared" si="0"/>
        <v>-100</v>
      </c>
    </row>
    <row r="10" spans="1:30" ht="42.95" customHeight="1" x14ac:dyDescent="0.25">
      <c r="A10" s="225" t="s">
        <v>88</v>
      </c>
      <c r="B10" s="195"/>
      <c r="C10" s="195"/>
      <c r="D10" s="196"/>
      <c r="E10" s="196"/>
      <c r="F10" s="197"/>
      <c r="G10" s="198"/>
      <c r="H10" s="198"/>
      <c r="I10" s="199"/>
      <c r="J10" s="200"/>
      <c r="K10" s="201"/>
      <c r="L10" s="201"/>
      <c r="M10" s="201"/>
      <c r="N10" s="204">
        <v>62</v>
      </c>
      <c r="O10" s="354"/>
      <c r="P10" s="202">
        <v>64</v>
      </c>
      <c r="Q10" s="282"/>
      <c r="R10" s="202">
        <v>71</v>
      </c>
      <c r="S10" s="282"/>
      <c r="T10" s="203">
        <v>65</v>
      </c>
      <c r="U10" s="362" t="e">
        <f>(T10/#REF!)*100</f>
        <v>#REF!</v>
      </c>
      <c r="V10" s="205">
        <v>67</v>
      </c>
      <c r="W10" s="312">
        <f t="shared" ref="W10:W33" si="2">((V10/N10)*100)-100</f>
        <v>8.0645161290322562</v>
      </c>
      <c r="X10" s="201">
        <v>68</v>
      </c>
      <c r="Y10" s="312">
        <f t="shared" si="1"/>
        <v>6.25</v>
      </c>
      <c r="Z10" s="201">
        <v>73</v>
      </c>
      <c r="AA10" s="312">
        <f>((Z10/R10)*100)-100</f>
        <v>2.816901408450704</v>
      </c>
      <c r="AB10" s="312">
        <v>70</v>
      </c>
      <c r="AC10" s="201">
        <v>69</v>
      </c>
      <c r="AD10" s="319">
        <f t="shared" si="0"/>
        <v>6.1538461538461604</v>
      </c>
    </row>
    <row r="11" spans="1:30" ht="42.95" customHeight="1" thickBot="1" x14ac:dyDescent="0.3">
      <c r="A11" s="226" t="s">
        <v>88</v>
      </c>
      <c r="B11" s="206"/>
      <c r="C11" s="206"/>
      <c r="D11" s="207"/>
      <c r="E11" s="207"/>
      <c r="F11" s="208"/>
      <c r="G11" s="209"/>
      <c r="H11" s="209"/>
      <c r="I11" s="210"/>
      <c r="J11" s="211"/>
      <c r="K11" s="212"/>
      <c r="L11" s="212"/>
      <c r="M11" s="212"/>
      <c r="N11" s="213">
        <v>59</v>
      </c>
      <c r="O11" s="355"/>
      <c r="P11" s="214">
        <v>61</v>
      </c>
      <c r="Q11" s="284"/>
      <c r="R11" s="214">
        <v>68</v>
      </c>
      <c r="S11" s="284"/>
      <c r="T11" s="215">
        <v>62</v>
      </c>
      <c r="U11" s="363" t="e">
        <f>(T11/#REF!)*100</f>
        <v>#REF!</v>
      </c>
      <c r="V11" s="216">
        <v>62</v>
      </c>
      <c r="W11" s="315">
        <f t="shared" si="2"/>
        <v>5.0847457627118757</v>
      </c>
      <c r="X11" s="217">
        <v>64</v>
      </c>
      <c r="Y11" s="315">
        <f t="shared" si="1"/>
        <v>4.9180327868852487</v>
      </c>
      <c r="Z11" s="217">
        <v>70</v>
      </c>
      <c r="AA11" s="315">
        <f>((Z11/R11)*100)-100</f>
        <v>2.941176470588232</v>
      </c>
      <c r="AB11" s="315">
        <v>66</v>
      </c>
      <c r="AC11" s="217">
        <v>64</v>
      </c>
      <c r="AD11" s="322">
        <f t="shared" si="0"/>
        <v>3.2258064516128968</v>
      </c>
    </row>
    <row r="12" spans="1:30" ht="42.95" customHeight="1" x14ac:dyDescent="0.25">
      <c r="A12" s="230" t="s">
        <v>15</v>
      </c>
      <c r="B12" s="186"/>
      <c r="C12" s="186"/>
      <c r="D12" s="187"/>
      <c r="E12" s="187"/>
      <c r="F12" s="188">
        <v>40.880000000000003</v>
      </c>
      <c r="G12" s="189">
        <v>41.08</v>
      </c>
      <c r="H12" s="189">
        <v>44.48</v>
      </c>
      <c r="I12" s="190">
        <v>41.64</v>
      </c>
      <c r="J12" s="191"/>
      <c r="K12" s="192">
        <v>43.54</v>
      </c>
      <c r="L12" s="192">
        <v>44.85</v>
      </c>
      <c r="M12" s="192">
        <v>47.15</v>
      </c>
      <c r="N12" s="218">
        <v>55</v>
      </c>
      <c r="O12" s="353"/>
      <c r="P12" s="193">
        <v>56</v>
      </c>
      <c r="Q12" s="280"/>
      <c r="R12" s="193">
        <v>60</v>
      </c>
      <c r="S12" s="280"/>
      <c r="T12" s="194">
        <v>56</v>
      </c>
      <c r="U12" s="361" t="e">
        <f>(T12/#REF!)*100</f>
        <v>#REF!</v>
      </c>
      <c r="V12" s="219">
        <v>57</v>
      </c>
      <c r="W12" s="311">
        <f t="shared" si="2"/>
        <v>3.6363636363636402</v>
      </c>
      <c r="X12" s="220">
        <v>59</v>
      </c>
      <c r="Y12" s="311">
        <f t="shared" si="1"/>
        <v>5.3571428571428612</v>
      </c>
      <c r="Z12" s="220">
        <v>64</v>
      </c>
      <c r="AA12" s="311">
        <f>((Z12/R12)*100)-100</f>
        <v>6.6666666666666714</v>
      </c>
      <c r="AB12" s="311">
        <v>62</v>
      </c>
      <c r="AC12" s="220">
        <v>59</v>
      </c>
      <c r="AD12" s="318">
        <f t="shared" si="0"/>
        <v>5.3571428571428612</v>
      </c>
    </row>
    <row r="13" spans="1:30" ht="42.95" customHeight="1" thickBot="1" x14ac:dyDescent="0.3">
      <c r="A13" s="226" t="s">
        <v>88</v>
      </c>
      <c r="B13" s="206">
        <v>44.2</v>
      </c>
      <c r="C13" s="206">
        <v>34</v>
      </c>
      <c r="D13" s="207">
        <v>45.68</v>
      </c>
      <c r="E13" s="221">
        <v>35.18</v>
      </c>
      <c r="F13" s="208">
        <v>42.72</v>
      </c>
      <c r="G13" s="209">
        <v>42.93</v>
      </c>
      <c r="H13" s="209">
        <v>46.49</v>
      </c>
      <c r="I13" s="210">
        <v>43.51</v>
      </c>
      <c r="J13" s="211"/>
      <c r="K13" s="212">
        <v>45.51</v>
      </c>
      <c r="L13" s="212">
        <v>46.88</v>
      </c>
      <c r="M13" s="212">
        <v>49.28</v>
      </c>
      <c r="N13" s="213"/>
      <c r="O13" s="355"/>
      <c r="P13" s="214"/>
      <c r="Q13" s="284"/>
      <c r="R13" s="214"/>
      <c r="S13" s="284"/>
      <c r="T13" s="215">
        <v>62</v>
      </c>
      <c r="U13" s="363" t="e">
        <f>(T13/#REF!)*100</f>
        <v>#REF!</v>
      </c>
      <c r="V13" s="222">
        <v>63</v>
      </c>
      <c r="W13" s="337"/>
      <c r="X13" s="212">
        <v>65</v>
      </c>
      <c r="Y13" s="313"/>
      <c r="Z13" s="212">
        <v>70</v>
      </c>
      <c r="AA13" s="313"/>
      <c r="AB13" s="313">
        <v>68</v>
      </c>
      <c r="AC13" s="212">
        <v>65</v>
      </c>
      <c r="AD13" s="320">
        <f t="shared" si="0"/>
        <v>4.8387096774193452</v>
      </c>
    </row>
    <row r="14" spans="1:30" ht="42.95" customHeight="1" x14ac:dyDescent="0.25">
      <c r="A14" s="488" t="s">
        <v>14</v>
      </c>
      <c r="B14" s="186"/>
      <c r="C14" s="186"/>
      <c r="D14" s="187"/>
      <c r="E14" s="223"/>
      <c r="F14" s="188">
        <v>40.9</v>
      </c>
      <c r="G14" s="189">
        <v>40.9</v>
      </c>
      <c r="H14" s="189">
        <v>43.76</v>
      </c>
      <c r="I14" s="190">
        <v>42.95</v>
      </c>
      <c r="J14" s="191"/>
      <c r="K14" s="192">
        <v>45.63</v>
      </c>
      <c r="L14" s="192">
        <v>46.09</v>
      </c>
      <c r="M14" s="192">
        <v>47</v>
      </c>
      <c r="N14" s="218">
        <v>42</v>
      </c>
      <c r="O14" s="353"/>
      <c r="P14" s="193">
        <v>42</v>
      </c>
      <c r="Q14" s="280"/>
      <c r="R14" s="193">
        <v>50</v>
      </c>
      <c r="S14" s="280"/>
      <c r="T14" s="194">
        <v>42</v>
      </c>
      <c r="U14" s="361" t="e">
        <f>(T14/#REF!)*100</f>
        <v>#REF!</v>
      </c>
      <c r="V14" s="224">
        <v>46</v>
      </c>
      <c r="W14" s="314">
        <f t="shared" si="2"/>
        <v>9.5238095238095326</v>
      </c>
      <c r="X14" s="192">
        <v>47</v>
      </c>
      <c r="Y14" s="314">
        <f t="shared" si="1"/>
        <v>11.904761904761912</v>
      </c>
      <c r="Z14" s="192">
        <v>53</v>
      </c>
      <c r="AA14" s="314">
        <f>((Z14/R14)*100)-100</f>
        <v>6</v>
      </c>
      <c r="AB14" s="314">
        <v>50</v>
      </c>
      <c r="AC14" s="192">
        <v>46</v>
      </c>
      <c r="AD14" s="321">
        <f t="shared" si="0"/>
        <v>9.5238095238095326</v>
      </c>
    </row>
    <row r="15" spans="1:30" ht="42.95" customHeight="1" thickBot="1" x14ac:dyDescent="0.3">
      <c r="A15" s="489"/>
      <c r="B15" s="206">
        <v>58.51</v>
      </c>
      <c r="C15" s="206">
        <v>47.58</v>
      </c>
      <c r="D15" s="207">
        <v>50.53</v>
      </c>
      <c r="E15" s="207">
        <v>41.56</v>
      </c>
      <c r="F15" s="208">
        <v>44.84</v>
      </c>
      <c r="G15" s="209">
        <v>46.06</v>
      </c>
      <c r="H15" s="209">
        <v>48.94</v>
      </c>
      <c r="I15" s="210">
        <v>47.08</v>
      </c>
      <c r="J15" s="211"/>
      <c r="K15" s="212">
        <v>51.04</v>
      </c>
      <c r="L15" s="212">
        <v>51.55</v>
      </c>
      <c r="M15" s="212">
        <v>53.32</v>
      </c>
      <c r="N15" s="238">
        <v>44</v>
      </c>
      <c r="O15" s="356"/>
      <c r="P15" s="239">
        <v>45</v>
      </c>
      <c r="Q15" s="286"/>
      <c r="R15" s="239">
        <v>55</v>
      </c>
      <c r="S15" s="286"/>
      <c r="T15" s="240">
        <v>46</v>
      </c>
      <c r="U15" s="365" t="e">
        <f>(T15/#REF!)*100</f>
        <v>#REF!</v>
      </c>
      <c r="V15" s="216">
        <v>52</v>
      </c>
      <c r="W15" s="315">
        <f t="shared" si="2"/>
        <v>18.181818181818187</v>
      </c>
      <c r="X15" s="217">
        <v>53</v>
      </c>
      <c r="Y15" s="315">
        <f t="shared" si="1"/>
        <v>17.777777777777786</v>
      </c>
      <c r="Z15" s="217">
        <v>62</v>
      </c>
      <c r="AA15" s="315">
        <f>((Z15/R15)*100)-100</f>
        <v>12.72727272727272</v>
      </c>
      <c r="AB15" s="315">
        <v>59</v>
      </c>
      <c r="AC15" s="217">
        <v>52</v>
      </c>
      <c r="AD15" s="322">
        <f t="shared" si="0"/>
        <v>13.043478260869563</v>
      </c>
    </row>
    <row r="16" spans="1:30" ht="42.95" customHeight="1" x14ac:dyDescent="0.25">
      <c r="A16" s="310" t="s">
        <v>100</v>
      </c>
      <c r="B16" s="186"/>
      <c r="C16" s="186">
        <v>55</v>
      </c>
      <c r="D16" s="187"/>
      <c r="E16" s="187">
        <v>50.82</v>
      </c>
      <c r="F16" s="188">
        <v>52.34</v>
      </c>
      <c r="G16" s="189">
        <v>53.39</v>
      </c>
      <c r="H16" s="189">
        <v>60.19</v>
      </c>
      <c r="I16" s="190">
        <v>54.43</v>
      </c>
      <c r="J16" s="191"/>
      <c r="K16" s="192">
        <v>54.43</v>
      </c>
      <c r="L16" s="192">
        <v>55.52</v>
      </c>
      <c r="M16" s="192">
        <v>63.33</v>
      </c>
      <c r="N16" s="204">
        <v>43.5</v>
      </c>
      <c r="O16" s="354"/>
      <c r="P16" s="202">
        <v>44.5</v>
      </c>
      <c r="Q16" s="282"/>
      <c r="R16" s="202">
        <v>61.5</v>
      </c>
      <c r="S16" s="282"/>
      <c r="T16" s="203">
        <v>44.5</v>
      </c>
      <c r="U16" s="362" t="e">
        <f>(T16/#REF!)*100</f>
        <v>#REF!</v>
      </c>
      <c r="V16" s="205">
        <v>52</v>
      </c>
      <c r="W16" s="312">
        <f t="shared" si="2"/>
        <v>19.540229885057485</v>
      </c>
      <c r="X16" s="201">
        <v>55</v>
      </c>
      <c r="Y16" s="312">
        <f t="shared" si="1"/>
        <v>23.595505617977523</v>
      </c>
      <c r="Z16" s="201">
        <v>70</v>
      </c>
      <c r="AA16" s="312">
        <f>((Z16/R16)*100)-100</f>
        <v>13.821138211382106</v>
      </c>
      <c r="AB16" s="312">
        <v>60</v>
      </c>
      <c r="AC16" s="201">
        <v>53</v>
      </c>
      <c r="AD16" s="319">
        <f t="shared" si="0"/>
        <v>19.101123595505626</v>
      </c>
    </row>
    <row r="17" spans="1:30" ht="42.95" customHeight="1" thickBot="1" x14ac:dyDescent="0.3">
      <c r="A17" s="331" t="s">
        <v>74</v>
      </c>
      <c r="B17" s="232"/>
      <c r="C17" s="232"/>
      <c r="D17" s="309"/>
      <c r="E17" s="309"/>
      <c r="F17" s="234"/>
      <c r="G17" s="235"/>
      <c r="H17" s="235"/>
      <c r="I17" s="236"/>
      <c r="J17" s="237"/>
      <c r="K17" s="217">
        <v>51.72</v>
      </c>
      <c r="L17" s="217">
        <v>52.75</v>
      </c>
      <c r="M17" s="217">
        <v>57.3</v>
      </c>
      <c r="N17" s="213">
        <v>45.5</v>
      </c>
      <c r="O17" s="355"/>
      <c r="P17" s="214">
        <v>46.5</v>
      </c>
      <c r="Q17" s="284"/>
      <c r="R17" s="214">
        <v>53</v>
      </c>
      <c r="S17" s="284"/>
      <c r="T17" s="215">
        <v>46.5</v>
      </c>
      <c r="U17" s="363" t="e">
        <f>(T17/#REF!)*100</f>
        <v>#REF!</v>
      </c>
      <c r="V17" s="222">
        <v>48</v>
      </c>
      <c r="W17" s="313">
        <f t="shared" si="2"/>
        <v>5.4945054945055034</v>
      </c>
      <c r="X17" s="212">
        <v>49</v>
      </c>
      <c r="Y17" s="313">
        <f t="shared" si="1"/>
        <v>5.3763440860215042</v>
      </c>
      <c r="Z17" s="212">
        <v>55</v>
      </c>
      <c r="AA17" s="313">
        <f>((Z17/R17)*100)-100</f>
        <v>3.7735849056603712</v>
      </c>
      <c r="AB17" s="313">
        <v>50</v>
      </c>
      <c r="AC17" s="212">
        <v>50</v>
      </c>
      <c r="AD17" s="320">
        <f t="shared" si="0"/>
        <v>7.5268817204300973</v>
      </c>
    </row>
    <row r="18" spans="1:30" ht="12" customHeight="1" thickBot="1" x14ac:dyDescent="0.3">
      <c r="A18" s="488" t="s">
        <v>12</v>
      </c>
      <c r="B18" s="186"/>
      <c r="C18" s="186"/>
      <c r="D18" s="187"/>
      <c r="E18" s="187"/>
      <c r="F18" s="188">
        <v>45.42</v>
      </c>
      <c r="G18" s="189">
        <v>46.22</v>
      </c>
      <c r="H18" s="189">
        <v>52.23</v>
      </c>
      <c r="I18" s="190">
        <v>47.69</v>
      </c>
      <c r="J18" s="191"/>
      <c r="K18" s="192">
        <v>46.27</v>
      </c>
      <c r="L18" s="192">
        <v>49.62</v>
      </c>
      <c r="M18" s="192">
        <v>52.33</v>
      </c>
      <c r="N18" s="218">
        <v>47</v>
      </c>
      <c r="O18" s="353"/>
      <c r="P18" s="193">
        <v>56</v>
      </c>
      <c r="Q18" s="280"/>
      <c r="R18" s="193">
        <v>67</v>
      </c>
      <c r="S18" s="280"/>
      <c r="T18" s="194">
        <v>51</v>
      </c>
      <c r="U18" s="361" t="e">
        <f>(T18/#REF!)*100</f>
        <v>#REF!</v>
      </c>
      <c r="V18" s="224">
        <v>53</v>
      </c>
      <c r="W18" s="314">
        <f t="shared" si="2"/>
        <v>12.7659574468085</v>
      </c>
      <c r="X18" s="192">
        <v>55</v>
      </c>
      <c r="Y18" s="314">
        <f t="shared" si="1"/>
        <v>-1.7857142857142918</v>
      </c>
      <c r="Z18" s="192">
        <v>65</v>
      </c>
      <c r="AA18" s="314">
        <f>((Z18/R18)*100)-100</f>
        <v>-2.9850746268656678</v>
      </c>
      <c r="AB18" s="314">
        <v>61</v>
      </c>
      <c r="AC18" s="192">
        <v>55</v>
      </c>
      <c r="AD18" s="321">
        <f t="shared" si="0"/>
        <v>7.8431372549019613</v>
      </c>
    </row>
    <row r="19" spans="1:30" ht="42.75" hidden="1" customHeight="1" thickBot="1" x14ac:dyDescent="0.3">
      <c r="A19" s="489"/>
      <c r="B19" s="206">
        <v>70</v>
      </c>
      <c r="C19" s="206">
        <v>56</v>
      </c>
      <c r="D19" s="207">
        <v>53.87</v>
      </c>
      <c r="E19" s="207">
        <v>43.26</v>
      </c>
      <c r="F19" s="208">
        <v>33.86</v>
      </c>
      <c r="G19" s="209">
        <v>34.46</v>
      </c>
      <c r="H19" s="209">
        <v>38.94</v>
      </c>
      <c r="I19" s="210">
        <v>35.549999999999997</v>
      </c>
      <c r="J19" s="211"/>
      <c r="K19" s="212">
        <v>34.49</v>
      </c>
      <c r="L19" s="212">
        <v>36.99</v>
      </c>
      <c r="M19" s="212">
        <v>39.020000000000003</v>
      </c>
      <c r="N19" s="213"/>
      <c r="O19" s="355"/>
      <c r="P19" s="214"/>
      <c r="Q19" s="284"/>
      <c r="R19" s="214"/>
      <c r="S19" s="284"/>
      <c r="T19" s="215"/>
      <c r="U19" s="363" t="e">
        <f>(T19/#REF!)*100</f>
        <v>#REF!</v>
      </c>
      <c r="V19" s="216"/>
      <c r="W19" s="315"/>
      <c r="X19" s="217"/>
      <c r="Y19" s="315"/>
      <c r="Z19" s="217"/>
      <c r="AA19" s="315"/>
      <c r="AB19" s="315"/>
      <c r="AC19" s="217"/>
      <c r="AD19" s="322"/>
    </row>
    <row r="20" spans="1:30" ht="60.75" customHeight="1" x14ac:dyDescent="0.25">
      <c r="A20" s="230" t="s">
        <v>87</v>
      </c>
      <c r="B20" s="186"/>
      <c r="C20" s="186"/>
      <c r="D20" s="227"/>
      <c r="E20" s="227"/>
      <c r="F20" s="188">
        <v>47.8</v>
      </c>
      <c r="G20" s="189" t="s">
        <v>47</v>
      </c>
      <c r="H20" s="189">
        <v>58</v>
      </c>
      <c r="I20" s="190">
        <v>46.4</v>
      </c>
      <c r="J20" s="191"/>
      <c r="K20" s="192">
        <v>48.72</v>
      </c>
      <c r="L20" s="192">
        <v>50.11</v>
      </c>
      <c r="M20" s="192">
        <v>56</v>
      </c>
      <c r="N20" s="218">
        <v>54</v>
      </c>
      <c r="O20" s="353"/>
      <c r="P20" s="193">
        <v>55</v>
      </c>
      <c r="Q20" s="280"/>
      <c r="R20" s="193">
        <v>67</v>
      </c>
      <c r="S20" s="280"/>
      <c r="T20" s="194">
        <v>55</v>
      </c>
      <c r="U20" s="361" t="e">
        <f>(T20/#REF!)*100</f>
        <v>#REF!</v>
      </c>
      <c r="V20" s="219">
        <v>55</v>
      </c>
      <c r="W20" s="311">
        <f t="shared" si="2"/>
        <v>1.8518518518518619</v>
      </c>
      <c r="X20" s="220">
        <v>56</v>
      </c>
      <c r="Y20" s="311">
        <f t="shared" si="1"/>
        <v>1.818181818181813</v>
      </c>
      <c r="Z20" s="220">
        <v>68</v>
      </c>
      <c r="AA20" s="311">
        <f>((Z20/R20)*100)-100</f>
        <v>1.4925373134328339</v>
      </c>
      <c r="AB20" s="311">
        <v>55</v>
      </c>
      <c r="AC20" s="220">
        <v>55</v>
      </c>
      <c r="AD20" s="318">
        <f>((AC20/T20)*100)-100</f>
        <v>0</v>
      </c>
    </row>
    <row r="21" spans="1:30" ht="42.95" customHeight="1" thickBot="1" x14ac:dyDescent="0.3">
      <c r="A21" s="228"/>
      <c r="B21" s="206">
        <v>45.68</v>
      </c>
      <c r="C21" s="206">
        <v>45.05</v>
      </c>
      <c r="D21" s="229">
        <v>51.14</v>
      </c>
      <c r="E21" s="229">
        <v>48.62</v>
      </c>
      <c r="F21" s="208">
        <v>50</v>
      </c>
      <c r="G21" s="209">
        <v>51</v>
      </c>
      <c r="H21" s="209">
        <v>59</v>
      </c>
      <c r="I21" s="210">
        <v>48.6</v>
      </c>
      <c r="J21" s="211"/>
      <c r="K21" s="212">
        <v>51.03</v>
      </c>
      <c r="L21" s="212">
        <v>52.49</v>
      </c>
      <c r="M21" s="212">
        <v>61</v>
      </c>
      <c r="N21" s="213">
        <v>60</v>
      </c>
      <c r="O21" s="355"/>
      <c r="P21" s="214">
        <v>61</v>
      </c>
      <c r="Q21" s="284"/>
      <c r="R21" s="214">
        <v>68</v>
      </c>
      <c r="S21" s="284"/>
      <c r="T21" s="215">
        <v>61</v>
      </c>
      <c r="U21" s="363" t="e">
        <f>(T21/#REF!)*100</f>
        <v>#REF!</v>
      </c>
      <c r="V21" s="222">
        <v>61</v>
      </c>
      <c r="W21" s="313">
        <f t="shared" si="2"/>
        <v>1.6666666666666572</v>
      </c>
      <c r="X21" s="212">
        <v>62</v>
      </c>
      <c r="Y21" s="313">
        <f t="shared" si="1"/>
        <v>1.6393442622950829</v>
      </c>
      <c r="Z21" s="212">
        <v>69</v>
      </c>
      <c r="AA21" s="313">
        <f>((Z21/R21)*100)-100</f>
        <v>1.470588235294116</v>
      </c>
      <c r="AB21" s="313">
        <v>61</v>
      </c>
      <c r="AC21" s="212">
        <v>61</v>
      </c>
      <c r="AD21" s="320">
        <f>((AC21/T21)*100)-100</f>
        <v>0</v>
      </c>
    </row>
    <row r="22" spans="1:30" ht="42.95" customHeight="1" thickBot="1" x14ac:dyDescent="0.3">
      <c r="A22" s="351" t="s">
        <v>78</v>
      </c>
      <c r="B22" s="253"/>
      <c r="C22" s="253"/>
      <c r="D22" s="352"/>
      <c r="E22" s="352"/>
      <c r="F22" s="255">
        <v>43.11</v>
      </c>
      <c r="G22" s="256">
        <v>43.97</v>
      </c>
      <c r="H22" s="256">
        <v>46.18</v>
      </c>
      <c r="I22" s="257">
        <v>44.83</v>
      </c>
      <c r="J22" s="258"/>
      <c r="K22" s="252">
        <v>47.37</v>
      </c>
      <c r="L22" s="252">
        <v>47.37</v>
      </c>
      <c r="M22" s="252">
        <v>52</v>
      </c>
      <c r="N22" s="259"/>
      <c r="O22" s="359"/>
      <c r="P22" s="260"/>
      <c r="Q22" s="360"/>
      <c r="R22" s="260"/>
      <c r="S22" s="360"/>
      <c r="T22" s="261"/>
      <c r="U22" s="367" t="e">
        <f>(T22/#REF!)*100</f>
        <v>#REF!</v>
      </c>
      <c r="V22" s="251"/>
      <c r="W22" s="316"/>
      <c r="X22" s="252"/>
      <c r="Y22" s="316"/>
      <c r="Z22" s="252"/>
      <c r="AA22" s="316"/>
      <c r="AB22" s="316"/>
      <c r="AC22" s="252"/>
      <c r="AD22" s="323"/>
    </row>
    <row r="23" spans="1:30" ht="42.95" customHeight="1" x14ac:dyDescent="0.25">
      <c r="A23" s="490" t="s">
        <v>79</v>
      </c>
      <c r="B23" s="303">
        <v>51.16</v>
      </c>
      <c r="C23" s="303">
        <v>34</v>
      </c>
      <c r="D23" s="304">
        <v>50.4</v>
      </c>
      <c r="E23" s="304">
        <v>37.07</v>
      </c>
      <c r="F23" s="305">
        <v>41.43</v>
      </c>
      <c r="G23" s="306">
        <v>42.03</v>
      </c>
      <c r="H23" s="306">
        <v>50.56</v>
      </c>
      <c r="I23" s="307">
        <v>45.08</v>
      </c>
      <c r="J23" s="308"/>
      <c r="K23" s="220">
        <v>45.08</v>
      </c>
      <c r="L23" s="220">
        <v>46.21</v>
      </c>
      <c r="M23" s="220">
        <v>51.82</v>
      </c>
      <c r="N23" s="300">
        <v>43</v>
      </c>
      <c r="O23" s="357"/>
      <c r="P23" s="301">
        <v>43</v>
      </c>
      <c r="Q23" s="293"/>
      <c r="R23" s="301">
        <v>50</v>
      </c>
      <c r="S23" s="293"/>
      <c r="T23" s="302">
        <v>43</v>
      </c>
      <c r="U23" s="364" t="e">
        <f>(T23/#REF!)*100</f>
        <v>#REF!</v>
      </c>
      <c r="V23" s="219">
        <v>47</v>
      </c>
      <c r="W23" s="311">
        <f t="shared" si="2"/>
        <v>9.3023255813953369</v>
      </c>
      <c r="X23" s="220">
        <v>47</v>
      </c>
      <c r="Y23" s="311">
        <f t="shared" si="1"/>
        <v>9.3023255813953369</v>
      </c>
      <c r="Z23" s="220">
        <v>54</v>
      </c>
      <c r="AA23" s="311">
        <f>((Z23/R23)*100)-100</f>
        <v>8</v>
      </c>
      <c r="AB23" s="311">
        <v>54</v>
      </c>
      <c r="AC23" s="220">
        <v>47</v>
      </c>
      <c r="AD23" s="318">
        <f>((AC23/T23)*100)-100</f>
        <v>9.3023255813953369</v>
      </c>
    </row>
    <row r="24" spans="1:30" ht="42.95" customHeight="1" thickBot="1" x14ac:dyDescent="0.3">
      <c r="A24" s="489"/>
      <c r="B24" s="206">
        <v>57.53</v>
      </c>
      <c r="C24" s="206">
        <v>38.72</v>
      </c>
      <c r="D24" s="207">
        <v>55.97</v>
      </c>
      <c r="E24" s="207">
        <v>40.43</v>
      </c>
      <c r="F24" s="208">
        <v>45.21</v>
      </c>
      <c r="G24" s="209">
        <v>45.99</v>
      </c>
      <c r="H24" s="209">
        <v>55.13</v>
      </c>
      <c r="I24" s="210">
        <v>49.35</v>
      </c>
      <c r="J24" s="211"/>
      <c r="K24" s="212">
        <v>49.35</v>
      </c>
      <c r="L24" s="212">
        <v>50.58</v>
      </c>
      <c r="M24" s="212">
        <v>56.72</v>
      </c>
      <c r="N24" s="213">
        <v>47</v>
      </c>
      <c r="O24" s="355"/>
      <c r="P24" s="214">
        <v>47</v>
      </c>
      <c r="Q24" s="284"/>
      <c r="R24" s="214">
        <v>54</v>
      </c>
      <c r="S24" s="284"/>
      <c r="T24" s="215">
        <v>47</v>
      </c>
      <c r="U24" s="363" t="e">
        <f>(T24/#REF!)*100</f>
        <v>#REF!</v>
      </c>
      <c r="V24" s="222">
        <v>52</v>
      </c>
      <c r="W24" s="313">
        <f t="shared" si="2"/>
        <v>10.638297872340431</v>
      </c>
      <c r="X24" s="212">
        <v>52</v>
      </c>
      <c r="Y24" s="313">
        <f t="shared" si="1"/>
        <v>10.638297872340431</v>
      </c>
      <c r="Z24" s="212">
        <v>59</v>
      </c>
      <c r="AA24" s="313">
        <f>((Z24/R24)*100)-100</f>
        <v>9.2592592592592524</v>
      </c>
      <c r="AB24" s="313">
        <v>59</v>
      </c>
      <c r="AC24" s="212">
        <v>52</v>
      </c>
      <c r="AD24" s="320">
        <f>((AC24/T24)*100)-100</f>
        <v>10.638297872340431</v>
      </c>
    </row>
    <row r="25" spans="1:30" ht="42.95" customHeight="1" x14ac:dyDescent="0.25">
      <c r="A25" s="488" t="s">
        <v>80</v>
      </c>
      <c r="B25" s="186"/>
      <c r="C25" s="186"/>
      <c r="D25" s="187"/>
      <c r="E25" s="187"/>
      <c r="F25" s="188">
        <v>37.1</v>
      </c>
      <c r="G25" s="189">
        <v>37.299999999999997</v>
      </c>
      <c r="H25" s="189">
        <v>41.5</v>
      </c>
      <c r="I25" s="190">
        <v>38</v>
      </c>
      <c r="J25" s="191"/>
      <c r="K25" s="192">
        <v>39</v>
      </c>
      <c r="L25" s="192">
        <v>40.17</v>
      </c>
      <c r="M25" s="192">
        <v>45</v>
      </c>
      <c r="N25" s="218">
        <v>46</v>
      </c>
      <c r="O25" s="353"/>
      <c r="P25" s="193">
        <v>47</v>
      </c>
      <c r="Q25" s="280"/>
      <c r="R25" s="193">
        <v>58</v>
      </c>
      <c r="S25" s="280"/>
      <c r="T25" s="194">
        <v>47</v>
      </c>
      <c r="U25" s="361" t="e">
        <f>(T25/#REF!)*100</f>
        <v>#REF!</v>
      </c>
      <c r="V25" s="224">
        <v>49</v>
      </c>
      <c r="W25" s="314">
        <f t="shared" si="2"/>
        <v>6.5217391304347956</v>
      </c>
      <c r="X25" s="192">
        <v>50</v>
      </c>
      <c r="Y25" s="314">
        <f t="shared" si="1"/>
        <v>6.3829787234042499</v>
      </c>
      <c r="Z25" s="192">
        <v>65</v>
      </c>
      <c r="AA25" s="314">
        <f>((Z25/R25)*100)-100</f>
        <v>12.068965517241367</v>
      </c>
      <c r="AB25" s="314">
        <v>60</v>
      </c>
      <c r="AC25" s="192">
        <v>50</v>
      </c>
      <c r="AD25" s="321">
        <f>((AC25/T25)*100)-100</f>
        <v>6.3829787234042499</v>
      </c>
    </row>
    <row r="26" spans="1:30" ht="42.95" customHeight="1" thickBot="1" x14ac:dyDescent="0.3">
      <c r="A26" s="489"/>
      <c r="B26" s="206">
        <v>58</v>
      </c>
      <c r="C26" s="206">
        <v>39.5</v>
      </c>
      <c r="D26" s="229">
        <v>51.05</v>
      </c>
      <c r="E26" s="229">
        <v>37.159999999999997</v>
      </c>
      <c r="F26" s="208">
        <v>44.3</v>
      </c>
      <c r="G26" s="209">
        <v>44.5</v>
      </c>
      <c r="H26" s="209">
        <v>54</v>
      </c>
      <c r="I26" s="210">
        <v>45.5</v>
      </c>
      <c r="J26" s="211"/>
      <c r="K26" s="212">
        <v>46.9</v>
      </c>
      <c r="L26" s="212">
        <v>49.25</v>
      </c>
      <c r="M26" s="212">
        <v>62.65</v>
      </c>
      <c r="N26" s="213"/>
      <c r="O26" s="355"/>
      <c r="P26" s="214"/>
      <c r="Q26" s="284"/>
      <c r="R26" s="214"/>
      <c r="S26" s="284"/>
      <c r="T26" s="215"/>
      <c r="U26" s="363" t="e">
        <f>(T26/#REF!)*100</f>
        <v>#REF!</v>
      </c>
      <c r="V26" s="216"/>
      <c r="W26" s="315"/>
      <c r="X26" s="217"/>
      <c r="Y26" s="315"/>
      <c r="Z26" s="217"/>
      <c r="AA26" s="315"/>
      <c r="AB26" s="315"/>
      <c r="AC26" s="217"/>
      <c r="AD26" s="322"/>
    </row>
    <row r="27" spans="1:30" ht="42.95" customHeight="1" x14ac:dyDescent="0.25">
      <c r="A27" s="230" t="s">
        <v>81</v>
      </c>
      <c r="B27" s="186">
        <v>74.650000000000006</v>
      </c>
      <c r="C27" s="186">
        <v>49.77</v>
      </c>
      <c r="D27" s="227">
        <v>66.150000000000006</v>
      </c>
      <c r="E27" s="227">
        <v>44.1</v>
      </c>
      <c r="F27" s="188">
        <v>48.4</v>
      </c>
      <c r="G27" s="189">
        <v>51.2</v>
      </c>
      <c r="H27" s="189">
        <v>57.3</v>
      </c>
      <c r="I27" s="190">
        <v>53.7</v>
      </c>
      <c r="J27" s="191"/>
      <c r="K27" s="192">
        <v>50</v>
      </c>
      <c r="L27" s="192">
        <v>51</v>
      </c>
      <c r="M27" s="192">
        <v>58</v>
      </c>
      <c r="N27" s="218">
        <v>58.5</v>
      </c>
      <c r="O27" s="353"/>
      <c r="P27" s="193">
        <v>59.5</v>
      </c>
      <c r="Q27" s="280"/>
      <c r="R27" s="193">
        <v>69</v>
      </c>
      <c r="S27" s="280"/>
      <c r="T27" s="194">
        <v>59.5</v>
      </c>
      <c r="U27" s="361" t="e">
        <f>(T27/#REF!)*100</f>
        <v>#REF!</v>
      </c>
      <c r="V27" s="219">
        <v>61</v>
      </c>
      <c r="W27" s="311">
        <f t="shared" si="2"/>
        <v>4.2735042735042867</v>
      </c>
      <c r="X27" s="220">
        <v>68</v>
      </c>
      <c r="Y27" s="311">
        <f t="shared" si="1"/>
        <v>14.285714285714278</v>
      </c>
      <c r="Z27" s="220">
        <v>77</v>
      </c>
      <c r="AA27" s="311">
        <f t="shared" ref="AA27:AA33" si="3">((Z27/R27)*100)-100</f>
        <v>11.594202898550733</v>
      </c>
      <c r="AB27" s="311">
        <v>70</v>
      </c>
      <c r="AC27" s="220">
        <v>68</v>
      </c>
      <c r="AD27" s="318">
        <f t="shared" ref="AD27:AD33" si="4">((AC27/T27)*100)-100</f>
        <v>14.285714285714278</v>
      </c>
    </row>
    <row r="28" spans="1:30" ht="42.95" customHeight="1" x14ac:dyDescent="0.25">
      <c r="A28" s="326"/>
      <c r="B28" s="195"/>
      <c r="C28" s="195"/>
      <c r="D28" s="327"/>
      <c r="E28" s="327"/>
      <c r="F28" s="197"/>
      <c r="G28" s="198"/>
      <c r="H28" s="198"/>
      <c r="I28" s="199"/>
      <c r="J28" s="200"/>
      <c r="K28" s="201"/>
      <c r="L28" s="201"/>
      <c r="M28" s="201"/>
      <c r="N28" s="204">
        <v>64</v>
      </c>
      <c r="O28" s="354"/>
      <c r="P28" s="202">
        <v>64.5</v>
      </c>
      <c r="Q28" s="282"/>
      <c r="R28" s="202">
        <v>73</v>
      </c>
      <c r="S28" s="282"/>
      <c r="T28" s="203">
        <v>64.5</v>
      </c>
      <c r="U28" s="342" t="e">
        <f>(T28/#REF!)*100</f>
        <v>#REF!</v>
      </c>
      <c r="V28" s="201">
        <v>65</v>
      </c>
      <c r="W28" s="312">
        <f t="shared" si="2"/>
        <v>1.5625</v>
      </c>
      <c r="X28" s="201">
        <v>71</v>
      </c>
      <c r="Y28" s="312">
        <f t="shared" si="1"/>
        <v>10.077519379844958</v>
      </c>
      <c r="Z28" s="201">
        <v>80</v>
      </c>
      <c r="AA28" s="312">
        <f t="shared" si="3"/>
        <v>9.5890410958904084</v>
      </c>
      <c r="AB28" s="312">
        <v>73</v>
      </c>
      <c r="AC28" s="201">
        <v>71</v>
      </c>
      <c r="AD28" s="312">
        <f t="shared" si="4"/>
        <v>10.077519379844958</v>
      </c>
    </row>
    <row r="29" spans="1:30" ht="42.95" customHeight="1" x14ac:dyDescent="0.25">
      <c r="A29" s="299" t="s">
        <v>88</v>
      </c>
      <c r="B29" s="241"/>
      <c r="C29" s="241"/>
      <c r="D29" s="242"/>
      <c r="E29" s="242"/>
      <c r="F29" s="243"/>
      <c r="G29" s="244"/>
      <c r="H29" s="244"/>
      <c r="I29" s="245"/>
      <c r="J29" s="246"/>
      <c r="K29" s="247"/>
      <c r="L29" s="247"/>
      <c r="M29" s="247"/>
      <c r="N29" s="248"/>
      <c r="O29" s="358"/>
      <c r="P29" s="249">
        <v>65.5</v>
      </c>
      <c r="Q29" s="336"/>
      <c r="R29" s="249">
        <v>75</v>
      </c>
      <c r="S29" s="336"/>
      <c r="T29" s="250">
        <v>65.5</v>
      </c>
      <c r="U29" s="366" t="e">
        <f>(T29/#REF!)*100</f>
        <v>#REF!</v>
      </c>
      <c r="V29" s="325">
        <v>68</v>
      </c>
      <c r="W29" s="337"/>
      <c r="X29" s="247">
        <v>75</v>
      </c>
      <c r="Y29" s="337">
        <f t="shared" si="1"/>
        <v>14.503816793893122</v>
      </c>
      <c r="Z29" s="247">
        <v>84</v>
      </c>
      <c r="AA29" s="337">
        <f t="shared" si="3"/>
        <v>12.000000000000014</v>
      </c>
      <c r="AB29" s="337">
        <v>77</v>
      </c>
      <c r="AC29" s="247">
        <v>75</v>
      </c>
      <c r="AD29" s="338">
        <f t="shared" si="4"/>
        <v>14.503816793893122</v>
      </c>
    </row>
    <row r="30" spans="1:30" ht="42.95" customHeight="1" thickBot="1" x14ac:dyDescent="0.3">
      <c r="A30" s="226" t="s">
        <v>88</v>
      </c>
      <c r="B30" s="206">
        <v>82.95</v>
      </c>
      <c r="C30" s="206">
        <v>55.3</v>
      </c>
      <c r="D30" s="229">
        <v>74.97</v>
      </c>
      <c r="E30" s="229">
        <v>49.98</v>
      </c>
      <c r="F30" s="208">
        <v>55.2</v>
      </c>
      <c r="G30" s="209">
        <v>55.4</v>
      </c>
      <c r="H30" s="209">
        <v>61.9</v>
      </c>
      <c r="I30" s="210">
        <v>58</v>
      </c>
      <c r="J30" s="211"/>
      <c r="K30" s="212">
        <v>54</v>
      </c>
      <c r="L30" s="212">
        <v>55</v>
      </c>
      <c r="M30" s="212">
        <v>62</v>
      </c>
      <c r="N30" s="238"/>
      <c r="O30" s="356"/>
      <c r="P30" s="239">
        <v>70.5</v>
      </c>
      <c r="Q30" s="286"/>
      <c r="R30" s="239">
        <v>79</v>
      </c>
      <c r="S30" s="286"/>
      <c r="T30" s="240">
        <v>70.5</v>
      </c>
      <c r="U30" s="363" t="e">
        <f>(T30/#REF!)*100</f>
        <v>#REF!</v>
      </c>
      <c r="V30" s="222">
        <v>72</v>
      </c>
      <c r="W30" s="313"/>
      <c r="X30" s="212">
        <v>78</v>
      </c>
      <c r="Y30" s="313">
        <f t="shared" si="1"/>
        <v>10.638297872340431</v>
      </c>
      <c r="Z30" s="212">
        <v>87</v>
      </c>
      <c r="AA30" s="313">
        <f t="shared" si="3"/>
        <v>10.126582278481024</v>
      </c>
      <c r="AB30" s="313">
        <v>80</v>
      </c>
      <c r="AC30" s="212">
        <v>78</v>
      </c>
      <c r="AD30" s="320">
        <f t="shared" si="4"/>
        <v>10.638297872340431</v>
      </c>
    </row>
    <row r="31" spans="1:30" ht="56.25" customHeight="1" x14ac:dyDescent="0.25">
      <c r="A31" s="230" t="s">
        <v>89</v>
      </c>
      <c r="B31" s="186"/>
      <c r="C31" s="186"/>
      <c r="D31" s="227"/>
      <c r="E31" s="227"/>
      <c r="F31" s="188">
        <v>58.99</v>
      </c>
      <c r="G31" s="189" t="s">
        <v>45</v>
      </c>
      <c r="H31" s="189">
        <v>72</v>
      </c>
      <c r="I31" s="190">
        <v>62</v>
      </c>
      <c r="J31" s="191"/>
      <c r="K31" s="192">
        <v>60</v>
      </c>
      <c r="L31" s="192">
        <v>60</v>
      </c>
      <c r="M31" s="192">
        <v>72</v>
      </c>
      <c r="N31" s="218">
        <v>63</v>
      </c>
      <c r="O31" s="353"/>
      <c r="P31" s="193">
        <v>64</v>
      </c>
      <c r="Q31" s="280"/>
      <c r="R31" s="193">
        <v>67</v>
      </c>
      <c r="S31" s="280"/>
      <c r="T31" s="194">
        <v>64</v>
      </c>
      <c r="U31" s="361" t="e">
        <f>(T31/#REF!)*100</f>
        <v>#REF!</v>
      </c>
      <c r="V31" s="224">
        <v>62</v>
      </c>
      <c r="W31" s="314">
        <f t="shared" si="2"/>
        <v>-1.5873015873015959</v>
      </c>
      <c r="X31" s="192">
        <v>67</v>
      </c>
      <c r="Y31" s="314">
        <f t="shared" si="1"/>
        <v>4.6875</v>
      </c>
      <c r="Z31" s="192">
        <v>75</v>
      </c>
      <c r="AA31" s="314">
        <f t="shared" si="3"/>
        <v>11.940298507462671</v>
      </c>
      <c r="AB31" s="314">
        <v>68</v>
      </c>
      <c r="AC31" s="192">
        <v>67</v>
      </c>
      <c r="AD31" s="321">
        <f t="shared" si="4"/>
        <v>4.6875</v>
      </c>
    </row>
    <row r="32" spans="1:30" ht="42.95" customHeight="1" thickBot="1" x14ac:dyDescent="0.3">
      <c r="A32" s="231"/>
      <c r="B32" s="232">
        <v>52.42</v>
      </c>
      <c r="C32" s="232">
        <v>47.76</v>
      </c>
      <c r="D32" s="233">
        <v>61.52</v>
      </c>
      <c r="E32" s="233">
        <v>45.56</v>
      </c>
      <c r="F32" s="234">
        <v>45.38</v>
      </c>
      <c r="G32" s="235" t="s">
        <v>46</v>
      </c>
      <c r="H32" s="235">
        <v>68</v>
      </c>
      <c r="I32" s="236">
        <v>58</v>
      </c>
      <c r="J32" s="237"/>
      <c r="K32" s="217">
        <v>56</v>
      </c>
      <c r="L32" s="217">
        <v>56</v>
      </c>
      <c r="M32" s="217">
        <v>68</v>
      </c>
      <c r="N32" s="238">
        <v>60</v>
      </c>
      <c r="O32" s="356"/>
      <c r="P32" s="239">
        <v>61</v>
      </c>
      <c r="Q32" s="286"/>
      <c r="R32" s="239">
        <v>64</v>
      </c>
      <c r="S32" s="286"/>
      <c r="T32" s="240">
        <v>61</v>
      </c>
      <c r="U32" s="365" t="e">
        <f>(T32/#REF!)*100</f>
        <v>#REF!</v>
      </c>
      <c r="V32" s="216">
        <v>58</v>
      </c>
      <c r="W32" s="315">
        <f t="shared" si="2"/>
        <v>-3.3333333333333286</v>
      </c>
      <c r="X32" s="217">
        <v>63</v>
      </c>
      <c r="Y32" s="315">
        <f t="shared" si="1"/>
        <v>3.2786885245901658</v>
      </c>
      <c r="Z32" s="217">
        <v>69</v>
      </c>
      <c r="AA32" s="315">
        <f t="shared" si="3"/>
        <v>7.8125</v>
      </c>
      <c r="AB32" s="315">
        <v>62</v>
      </c>
      <c r="AC32" s="217">
        <v>61</v>
      </c>
      <c r="AD32" s="322">
        <f t="shared" si="4"/>
        <v>0</v>
      </c>
    </row>
    <row r="33" spans="1:30" ht="42.95" customHeight="1" thickBot="1" x14ac:dyDescent="0.3">
      <c r="A33" s="265" t="s">
        <v>6</v>
      </c>
      <c r="B33" s="241">
        <v>46.37</v>
      </c>
      <c r="C33" s="241">
        <v>38.64</v>
      </c>
      <c r="D33" s="242">
        <v>45.15</v>
      </c>
      <c r="E33" s="242">
        <v>40.64</v>
      </c>
      <c r="F33" s="243">
        <v>43.21</v>
      </c>
      <c r="G33" s="244">
        <v>44.2</v>
      </c>
      <c r="H33" s="244">
        <v>49.5</v>
      </c>
      <c r="I33" s="245">
        <v>45.4</v>
      </c>
      <c r="J33" s="246"/>
      <c r="K33" s="247">
        <v>44.2</v>
      </c>
      <c r="L33" s="247">
        <v>45.4</v>
      </c>
      <c r="M33" s="247">
        <v>50.5</v>
      </c>
      <c r="N33" s="248">
        <v>40</v>
      </c>
      <c r="O33" s="358"/>
      <c r="P33" s="249">
        <v>40</v>
      </c>
      <c r="Q33" s="336"/>
      <c r="R33" s="249">
        <v>45</v>
      </c>
      <c r="S33" s="336"/>
      <c r="T33" s="250">
        <v>41</v>
      </c>
      <c r="U33" s="366" t="e">
        <f>(T33/#REF!)*100</f>
        <v>#REF!</v>
      </c>
      <c r="V33" s="251">
        <v>44</v>
      </c>
      <c r="W33" s="316">
        <f t="shared" si="2"/>
        <v>10.000000000000014</v>
      </c>
      <c r="X33" s="252">
        <v>46</v>
      </c>
      <c r="Y33" s="316">
        <f t="shared" si="1"/>
        <v>14.999999999999986</v>
      </c>
      <c r="Z33" s="252">
        <v>52</v>
      </c>
      <c r="AA33" s="316">
        <f t="shared" si="3"/>
        <v>15.555555555555543</v>
      </c>
      <c r="AB33" s="316">
        <v>49</v>
      </c>
      <c r="AC33" s="252">
        <v>45</v>
      </c>
      <c r="AD33" s="323">
        <f t="shared" si="4"/>
        <v>9.7560975609756184</v>
      </c>
    </row>
    <row r="34" spans="1:30" ht="42.95" customHeight="1" thickBot="1" x14ac:dyDescent="0.3">
      <c r="A34" s="266" t="s">
        <v>7</v>
      </c>
      <c r="B34" s="253">
        <v>0</v>
      </c>
      <c r="C34" s="253">
        <v>31.78</v>
      </c>
      <c r="D34" s="254"/>
      <c r="E34" s="254">
        <v>36.75</v>
      </c>
      <c r="F34" s="255">
        <v>37.53</v>
      </c>
      <c r="G34" s="256">
        <v>39.4</v>
      </c>
      <c r="H34" s="256">
        <v>43.3</v>
      </c>
      <c r="I34" s="257">
        <v>40.1</v>
      </c>
      <c r="J34" s="258"/>
      <c r="K34" s="252">
        <v>40.700000000000003</v>
      </c>
      <c r="L34" s="252">
        <v>43.5</v>
      </c>
      <c r="M34" s="252">
        <v>46.8</v>
      </c>
      <c r="N34" s="259"/>
      <c r="O34" s="359"/>
      <c r="P34" s="260"/>
      <c r="Q34" s="360"/>
      <c r="R34" s="260"/>
      <c r="S34" s="360"/>
      <c r="T34" s="261"/>
      <c r="U34" s="367" t="e">
        <f>(T34/#REF!)*100</f>
        <v>#REF!</v>
      </c>
      <c r="V34" s="262"/>
      <c r="W34" s="317"/>
      <c r="X34" s="263"/>
      <c r="Y34" s="317"/>
      <c r="Z34" s="263"/>
      <c r="AA34" s="317"/>
      <c r="AB34" s="317"/>
      <c r="AC34" s="263"/>
      <c r="AD34" s="324"/>
    </row>
    <row r="35" spans="1:30" x14ac:dyDescent="0.25">
      <c r="A35" s="159"/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</row>
    <row r="36" spans="1:30" ht="40.5" customHeight="1" x14ac:dyDescent="0.3">
      <c r="A36" s="429"/>
      <c r="B36" s="429"/>
      <c r="C36" s="429"/>
      <c r="D36" s="429"/>
      <c r="E36" s="160"/>
      <c r="F36" s="160"/>
      <c r="G36" s="160"/>
      <c r="H36" s="161"/>
      <c r="I36" s="161"/>
      <c r="J36" s="161"/>
      <c r="K36" s="161"/>
      <c r="L36" s="161"/>
      <c r="M36" s="159"/>
    </row>
  </sheetData>
  <mergeCells count="39">
    <mergeCell ref="AC4:AC5"/>
    <mergeCell ref="A1:T1"/>
    <mergeCell ref="A2:I2"/>
    <mergeCell ref="K2:L2"/>
    <mergeCell ref="J3:L3"/>
    <mergeCell ref="A4:A7"/>
    <mergeCell ref="B4:C5"/>
    <mergeCell ref="D4:E5"/>
    <mergeCell ref="F4:F5"/>
    <mergeCell ref="G4:G5"/>
    <mergeCell ref="H4:H5"/>
    <mergeCell ref="R4:R5"/>
    <mergeCell ref="S4:S5"/>
    <mergeCell ref="AB4:AB5"/>
    <mergeCell ref="Z4:Z5"/>
    <mergeCell ref="I4:I5"/>
    <mergeCell ref="AD4:AD5"/>
    <mergeCell ref="F6:U6"/>
    <mergeCell ref="V6:AD6"/>
    <mergeCell ref="T4:T5"/>
    <mergeCell ref="U4:U5"/>
    <mergeCell ref="V4:V5"/>
    <mergeCell ref="W4:W5"/>
    <mergeCell ref="X4:X5"/>
    <mergeCell ref="Y4:Y5"/>
    <mergeCell ref="N4:N5"/>
    <mergeCell ref="O4:O5"/>
    <mergeCell ref="P4:P5"/>
    <mergeCell ref="Q4:Q5"/>
    <mergeCell ref="M4:M5"/>
    <mergeCell ref="K4:K5"/>
    <mergeCell ref="L4:L5"/>
    <mergeCell ref="J4:J5"/>
    <mergeCell ref="AA4:AA5"/>
    <mergeCell ref="A36:D36"/>
    <mergeCell ref="A14:A15"/>
    <mergeCell ref="A18:A19"/>
    <mergeCell ref="A23:A24"/>
    <mergeCell ref="A25:A26"/>
  </mergeCells>
  <pageMargins left="0.70866141732283472" right="0.70866141732283472" top="0.74803149606299213" bottom="0.74803149606299213" header="0.31496062992125984" footer="0.31496062992125984"/>
  <pageSetup paperSize="9" scale="33" orientation="landscape" horizontalDpi="300" verticalDpi="300" r:id="rId1"/>
  <rowBreaks count="1" manualBreakCount="1">
    <brk id="3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zoomScaleNormal="100" workbookViewId="0">
      <selection activeCell="N11" sqref="N11"/>
    </sheetView>
  </sheetViews>
  <sheetFormatPr defaultRowHeight="15" x14ac:dyDescent="0.25"/>
  <cols>
    <col min="1" max="1" width="37.28515625" customWidth="1"/>
    <col min="2" max="2" width="14.7109375" hidden="1" customWidth="1"/>
    <col min="3" max="3" width="13.5703125" hidden="1" customWidth="1"/>
    <col min="4" max="4" width="22.5703125" customWidth="1"/>
    <col min="5" max="5" width="17.28515625" customWidth="1"/>
    <col min="6" max="6" width="17" customWidth="1"/>
    <col min="7" max="7" width="16.5703125" customWidth="1"/>
    <col min="8" max="8" width="17.5703125" hidden="1" customWidth="1"/>
    <col min="9" max="9" width="22" customWidth="1"/>
    <col min="10" max="10" width="17.5703125" customWidth="1"/>
    <col min="11" max="11" width="18.42578125" customWidth="1"/>
    <col min="12" max="12" width="13.85546875" customWidth="1"/>
  </cols>
  <sheetData>
    <row r="1" spans="1:6" ht="15" customHeight="1" x14ac:dyDescent="0.3">
      <c r="A1" s="80"/>
      <c r="B1" s="80"/>
      <c r="C1" s="80"/>
      <c r="D1" s="80"/>
      <c r="E1" s="80"/>
      <c r="F1" s="80"/>
    </row>
    <row r="2" spans="1:6" ht="15.75" customHeight="1" x14ac:dyDescent="0.25"/>
  </sheetData>
  <pageMargins left="0.70866141732283472" right="0.70866141732283472" top="0.74803149606299213" bottom="0.74803149606299213" header="0.31496062992125984" footer="0.31496062992125984"/>
  <pageSetup paperSize="9" scale="78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view="pageBreakPreview" zoomScale="60" zoomScaleNormal="100" workbookViewId="0">
      <selection activeCell="N11" sqref="N11"/>
    </sheetView>
  </sheetViews>
  <sheetFormatPr defaultRowHeight="15" x14ac:dyDescent="0.25"/>
  <cols>
    <col min="1" max="1" width="48" customWidth="1"/>
    <col min="2" max="2" width="14.7109375" hidden="1" customWidth="1"/>
    <col min="3" max="3" width="13.5703125" hidden="1" customWidth="1"/>
    <col min="4" max="4" width="23" customWidth="1"/>
    <col min="5" max="5" width="17.7109375" customWidth="1"/>
    <col min="6" max="6" width="18.5703125" customWidth="1"/>
    <col min="7" max="7" width="19.5703125" customWidth="1"/>
    <col min="8" max="8" width="16.5703125" hidden="1" customWidth="1"/>
    <col min="9" max="9" width="20.5703125" customWidth="1"/>
    <col min="10" max="10" width="21.85546875" customWidth="1"/>
  </cols>
  <sheetData>
    <row r="1" spans="1:10" ht="46.5" customHeight="1" x14ac:dyDescent="0.3">
      <c r="A1" s="527" t="s">
        <v>30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33.75" customHeight="1" x14ac:dyDescent="0.3">
      <c r="A2" s="528" t="s">
        <v>32</v>
      </c>
      <c r="B2" s="528"/>
      <c r="C2" s="528"/>
      <c r="D2" s="528"/>
      <c r="E2" s="528"/>
      <c r="F2" s="84"/>
      <c r="G2" s="84"/>
      <c r="H2" s="84"/>
      <c r="I2" s="463"/>
      <c r="J2" s="463"/>
    </row>
    <row r="3" spans="1:10" ht="19.5" thickBot="1" x14ac:dyDescent="0.35">
      <c r="A3" s="47"/>
      <c r="B3" s="47"/>
      <c r="C3" s="47"/>
      <c r="D3" s="47"/>
      <c r="E3" s="47"/>
      <c r="F3" s="529"/>
      <c r="G3" s="529"/>
      <c r="H3" s="47"/>
      <c r="I3" s="81"/>
      <c r="J3" s="81" t="s">
        <v>31</v>
      </c>
    </row>
    <row r="4" spans="1:10" ht="23.25" customHeight="1" x14ac:dyDescent="0.25">
      <c r="A4" s="530" t="s">
        <v>0</v>
      </c>
      <c r="B4" s="532" t="s">
        <v>26</v>
      </c>
      <c r="C4" s="533"/>
      <c r="D4" s="536" t="s">
        <v>28</v>
      </c>
      <c r="E4" s="537"/>
      <c r="F4" s="536" t="s">
        <v>29</v>
      </c>
      <c r="G4" s="537"/>
      <c r="H4" s="519" t="s">
        <v>27</v>
      </c>
      <c r="I4" s="540" t="s">
        <v>28</v>
      </c>
      <c r="J4" s="519" t="s">
        <v>29</v>
      </c>
    </row>
    <row r="5" spans="1:10" ht="34.5" customHeight="1" x14ac:dyDescent="0.25">
      <c r="A5" s="531"/>
      <c r="B5" s="534"/>
      <c r="C5" s="535"/>
      <c r="D5" s="538"/>
      <c r="E5" s="539"/>
      <c r="F5" s="538"/>
      <c r="G5" s="539"/>
      <c r="H5" s="520"/>
      <c r="I5" s="541"/>
      <c r="J5" s="520"/>
    </row>
    <row r="6" spans="1:10" ht="31.5" customHeight="1" x14ac:dyDescent="0.25">
      <c r="A6" s="531"/>
      <c r="B6" s="3" t="s">
        <v>1</v>
      </c>
      <c r="C6" s="4" t="s">
        <v>2</v>
      </c>
      <c r="D6" s="29" t="s">
        <v>10</v>
      </c>
      <c r="E6" s="27" t="s">
        <v>2</v>
      </c>
      <c r="F6" s="5" t="s">
        <v>10</v>
      </c>
      <c r="G6" s="6" t="s">
        <v>2</v>
      </c>
      <c r="H6" s="85" t="s">
        <v>2</v>
      </c>
      <c r="I6" s="86" t="s">
        <v>2</v>
      </c>
      <c r="J6" s="85" t="s">
        <v>2</v>
      </c>
    </row>
    <row r="7" spans="1:10" ht="19.5" thickBot="1" x14ac:dyDescent="0.3">
      <c r="A7" s="22"/>
      <c r="B7" s="7" t="s">
        <v>3</v>
      </c>
      <c r="C7" s="8" t="s">
        <v>3</v>
      </c>
      <c r="D7" s="30" t="s">
        <v>3</v>
      </c>
      <c r="E7" s="28" t="s">
        <v>3</v>
      </c>
      <c r="F7" s="9" t="s">
        <v>3</v>
      </c>
      <c r="G7" s="10" t="s">
        <v>3</v>
      </c>
      <c r="H7" s="54" t="s">
        <v>3</v>
      </c>
      <c r="I7" s="55" t="s">
        <v>3</v>
      </c>
      <c r="J7" s="54" t="s">
        <v>3</v>
      </c>
    </row>
    <row r="8" spans="1:10" ht="27.75" customHeight="1" x14ac:dyDescent="0.25">
      <c r="A8" s="521" t="s">
        <v>17</v>
      </c>
      <c r="B8" s="16">
        <v>2030</v>
      </c>
      <c r="C8" s="48">
        <v>1630</v>
      </c>
      <c r="D8" s="32">
        <v>2330</v>
      </c>
      <c r="E8" s="39">
        <v>1880</v>
      </c>
      <c r="F8" s="12">
        <v>2330</v>
      </c>
      <c r="G8" s="68">
        <v>1880</v>
      </c>
      <c r="H8" s="56">
        <f>((G8/C8)*1)-1</f>
        <v>0.15337423312883436</v>
      </c>
      <c r="I8" s="74">
        <f>((G8/E8)*1)-1</f>
        <v>0</v>
      </c>
      <c r="J8" s="57">
        <f>((G8/E8)*1)-1</f>
        <v>0</v>
      </c>
    </row>
    <row r="9" spans="1:10" ht="23.25" customHeight="1" thickBot="1" x14ac:dyDescent="0.3">
      <c r="A9" s="522"/>
      <c r="B9" s="17">
        <v>2070</v>
      </c>
      <c r="C9" s="49">
        <v>1700</v>
      </c>
      <c r="D9" s="33">
        <v>2380</v>
      </c>
      <c r="E9" s="40">
        <v>1960</v>
      </c>
      <c r="F9" s="2">
        <v>2380</v>
      </c>
      <c r="G9" s="69">
        <v>1960</v>
      </c>
      <c r="H9" s="58">
        <f t="shared" ref="H9:H26" si="0">((G9/C9)*1)-1</f>
        <v>0.15294117647058814</v>
      </c>
      <c r="I9" s="75">
        <f t="shared" ref="I9:I26" si="1">((G9/E9)*1)-1</f>
        <v>0</v>
      </c>
      <c r="J9" s="59">
        <f t="shared" ref="J9:J26" si="2">((G9/E9)*1)-1</f>
        <v>0</v>
      </c>
    </row>
    <row r="10" spans="1:10" ht="21.75" customHeight="1" x14ac:dyDescent="0.25">
      <c r="A10" s="523" t="s">
        <v>18</v>
      </c>
      <c r="B10" s="16">
        <v>1840</v>
      </c>
      <c r="C10" s="48">
        <v>1420</v>
      </c>
      <c r="D10" s="32">
        <v>2139</v>
      </c>
      <c r="E10" s="39">
        <v>1628</v>
      </c>
      <c r="F10" s="12">
        <v>2139</v>
      </c>
      <c r="G10" s="68">
        <v>1628</v>
      </c>
      <c r="H10" s="56">
        <f t="shared" si="0"/>
        <v>0.14647887323943665</v>
      </c>
      <c r="I10" s="74">
        <f t="shared" si="1"/>
        <v>0</v>
      </c>
      <c r="J10" s="57">
        <f t="shared" si="2"/>
        <v>0</v>
      </c>
    </row>
    <row r="11" spans="1:10" ht="24" customHeight="1" thickBot="1" x14ac:dyDescent="0.3">
      <c r="A11" s="524"/>
      <c r="B11" s="17"/>
      <c r="C11" s="49">
        <v>1480</v>
      </c>
      <c r="D11" s="33"/>
      <c r="E11" s="40">
        <v>1699</v>
      </c>
      <c r="F11" s="2"/>
      <c r="G11" s="69">
        <v>1699</v>
      </c>
      <c r="H11" s="58">
        <f t="shared" si="0"/>
        <v>0.14797297297297307</v>
      </c>
      <c r="I11" s="75">
        <f t="shared" si="1"/>
        <v>0</v>
      </c>
      <c r="J11" s="59">
        <f t="shared" si="2"/>
        <v>0</v>
      </c>
    </row>
    <row r="12" spans="1:10" ht="18.75" x14ac:dyDescent="0.25">
      <c r="A12" s="82" t="s">
        <v>19</v>
      </c>
      <c r="B12" s="18">
        <v>1750</v>
      </c>
      <c r="C12" s="50">
        <v>1460</v>
      </c>
      <c r="D12" s="41">
        <v>1850</v>
      </c>
      <c r="E12" s="42">
        <v>1560</v>
      </c>
      <c r="F12" s="11">
        <v>1850</v>
      </c>
      <c r="G12" s="70">
        <v>1560</v>
      </c>
      <c r="H12" s="60">
        <f t="shared" si="0"/>
        <v>6.8493150684931559E-2</v>
      </c>
      <c r="I12" s="76">
        <f t="shared" si="1"/>
        <v>0</v>
      </c>
      <c r="J12" s="61">
        <f t="shared" si="2"/>
        <v>0</v>
      </c>
    </row>
    <row r="13" spans="1:10" ht="19.5" thickBot="1" x14ac:dyDescent="0.3">
      <c r="A13" s="83"/>
      <c r="B13" s="19">
        <v>2090</v>
      </c>
      <c r="C13" s="51">
        <v>1610</v>
      </c>
      <c r="D13" s="43">
        <v>2150</v>
      </c>
      <c r="E13" s="44">
        <v>1740</v>
      </c>
      <c r="F13" s="13">
        <v>2150</v>
      </c>
      <c r="G13" s="71">
        <v>1740</v>
      </c>
      <c r="H13" s="62">
        <f t="shared" si="0"/>
        <v>8.0745341614906874E-2</v>
      </c>
      <c r="I13" s="77">
        <f t="shared" si="1"/>
        <v>0</v>
      </c>
      <c r="J13" s="63">
        <f t="shared" si="2"/>
        <v>0</v>
      </c>
    </row>
    <row r="14" spans="1:10" ht="18.75" x14ac:dyDescent="0.25">
      <c r="A14" s="82" t="s">
        <v>13</v>
      </c>
      <c r="B14" s="16">
        <v>1830</v>
      </c>
      <c r="C14" s="48">
        <v>1660</v>
      </c>
      <c r="D14" s="32">
        <v>1980</v>
      </c>
      <c r="E14" s="39">
        <v>1810</v>
      </c>
      <c r="F14" s="12">
        <v>1980</v>
      </c>
      <c r="G14" s="68">
        <v>1810</v>
      </c>
      <c r="H14" s="56">
        <f t="shared" si="0"/>
        <v>9.0361445783132543E-2</v>
      </c>
      <c r="I14" s="74">
        <f t="shared" si="1"/>
        <v>0</v>
      </c>
      <c r="J14" s="57">
        <f t="shared" si="2"/>
        <v>0</v>
      </c>
    </row>
    <row r="15" spans="1:10" ht="19.5" thickBot="1" x14ac:dyDescent="0.3">
      <c r="A15" s="83"/>
      <c r="B15" s="17"/>
      <c r="C15" s="49">
        <v>1830</v>
      </c>
      <c r="D15" s="33"/>
      <c r="E15" s="40">
        <v>1980</v>
      </c>
      <c r="F15" s="2"/>
      <c r="G15" s="69">
        <v>1980</v>
      </c>
      <c r="H15" s="58">
        <f t="shared" si="0"/>
        <v>8.1967213114754189E-2</v>
      </c>
      <c r="I15" s="75">
        <f t="shared" si="1"/>
        <v>0</v>
      </c>
      <c r="J15" s="59">
        <f t="shared" si="2"/>
        <v>0</v>
      </c>
    </row>
    <row r="16" spans="1:10" ht="36" customHeight="1" thickBot="1" x14ac:dyDescent="0.3">
      <c r="A16" s="23" t="s">
        <v>20</v>
      </c>
      <c r="B16" s="21">
        <v>2010</v>
      </c>
      <c r="C16" s="53">
        <v>1610</v>
      </c>
      <c r="D16" s="34">
        <v>2280</v>
      </c>
      <c r="E16" s="46">
        <v>1830</v>
      </c>
      <c r="F16" s="15">
        <v>2280</v>
      </c>
      <c r="G16" s="73">
        <v>1830</v>
      </c>
      <c r="H16" s="66">
        <f t="shared" si="0"/>
        <v>0.13664596273291929</v>
      </c>
      <c r="I16" s="78">
        <f t="shared" si="1"/>
        <v>0</v>
      </c>
      <c r="J16" s="67">
        <f t="shared" si="2"/>
        <v>0</v>
      </c>
    </row>
    <row r="17" spans="1:10" ht="24.75" customHeight="1" thickBot="1" x14ac:dyDescent="0.3">
      <c r="A17" s="23" t="s">
        <v>21</v>
      </c>
      <c r="B17" s="20">
        <v>1680</v>
      </c>
      <c r="C17" s="52">
        <v>1460</v>
      </c>
      <c r="D17" s="31">
        <v>1940</v>
      </c>
      <c r="E17" s="45">
        <v>1690</v>
      </c>
      <c r="F17" s="14">
        <v>1940</v>
      </c>
      <c r="G17" s="72">
        <v>1690</v>
      </c>
      <c r="H17" s="64">
        <f t="shared" si="0"/>
        <v>0.15753424657534243</v>
      </c>
      <c r="I17" s="79">
        <f t="shared" si="1"/>
        <v>0</v>
      </c>
      <c r="J17" s="65">
        <f t="shared" si="2"/>
        <v>0</v>
      </c>
    </row>
    <row r="18" spans="1:10" ht="22.5" customHeight="1" x14ac:dyDescent="0.25">
      <c r="A18" s="525" t="s">
        <v>23</v>
      </c>
      <c r="B18" s="16">
        <v>1850</v>
      </c>
      <c r="C18" s="48">
        <v>1350</v>
      </c>
      <c r="D18" s="32">
        <v>2260</v>
      </c>
      <c r="E18" s="39">
        <v>1660</v>
      </c>
      <c r="F18" s="12">
        <v>2260</v>
      </c>
      <c r="G18" s="68">
        <v>1660</v>
      </c>
      <c r="H18" s="56">
        <f t="shared" si="0"/>
        <v>0.22962962962962963</v>
      </c>
      <c r="I18" s="74">
        <f t="shared" si="1"/>
        <v>0</v>
      </c>
      <c r="J18" s="57">
        <f t="shared" si="2"/>
        <v>0</v>
      </c>
    </row>
    <row r="19" spans="1:10" ht="18.75" customHeight="1" thickBot="1" x14ac:dyDescent="0.3">
      <c r="A19" s="526"/>
      <c r="B19" s="17">
        <v>2050</v>
      </c>
      <c r="C19" s="49">
        <v>1480</v>
      </c>
      <c r="D19" s="33">
        <v>2500</v>
      </c>
      <c r="E19" s="40">
        <v>1810</v>
      </c>
      <c r="F19" s="2">
        <v>2500</v>
      </c>
      <c r="G19" s="69">
        <v>1810</v>
      </c>
      <c r="H19" s="58">
        <f t="shared" si="0"/>
        <v>0.22297297297297303</v>
      </c>
      <c r="I19" s="75">
        <f t="shared" si="1"/>
        <v>0</v>
      </c>
      <c r="J19" s="59">
        <f t="shared" si="2"/>
        <v>0</v>
      </c>
    </row>
    <row r="20" spans="1:10" ht="19.5" customHeight="1" thickBot="1" x14ac:dyDescent="0.3">
      <c r="A20" s="24" t="s">
        <v>22</v>
      </c>
      <c r="B20" s="21">
        <v>1860</v>
      </c>
      <c r="C20" s="53">
        <v>1360</v>
      </c>
      <c r="D20" s="34">
        <v>2150</v>
      </c>
      <c r="E20" s="46">
        <v>1500</v>
      </c>
      <c r="F20" s="15">
        <v>2150</v>
      </c>
      <c r="G20" s="73">
        <v>1500</v>
      </c>
      <c r="H20" s="66">
        <f t="shared" si="0"/>
        <v>0.10294117647058831</v>
      </c>
      <c r="I20" s="78">
        <f t="shared" si="1"/>
        <v>0</v>
      </c>
      <c r="J20" s="67">
        <f t="shared" si="2"/>
        <v>0</v>
      </c>
    </row>
    <row r="21" spans="1:10" ht="23.25" customHeight="1" x14ac:dyDescent="0.25">
      <c r="A21" s="82" t="s">
        <v>24</v>
      </c>
      <c r="B21" s="16">
        <v>2360</v>
      </c>
      <c r="C21" s="48">
        <v>1580</v>
      </c>
      <c r="D21" s="32">
        <v>2925</v>
      </c>
      <c r="E21" s="39">
        <v>1950</v>
      </c>
      <c r="F21" s="12">
        <v>2925</v>
      </c>
      <c r="G21" s="68">
        <v>1950</v>
      </c>
      <c r="H21" s="56">
        <f t="shared" si="0"/>
        <v>0.23417721518987333</v>
      </c>
      <c r="I21" s="74">
        <f t="shared" si="1"/>
        <v>0</v>
      </c>
      <c r="J21" s="57">
        <f t="shared" si="2"/>
        <v>0</v>
      </c>
    </row>
    <row r="22" spans="1:10" ht="19.5" thickBot="1" x14ac:dyDescent="0.3">
      <c r="A22" s="83"/>
      <c r="B22" s="17">
        <v>2680</v>
      </c>
      <c r="C22" s="49">
        <v>1790</v>
      </c>
      <c r="D22" s="33">
        <v>3164</v>
      </c>
      <c r="E22" s="40">
        <v>2109</v>
      </c>
      <c r="F22" s="2">
        <v>3164</v>
      </c>
      <c r="G22" s="69">
        <v>2109</v>
      </c>
      <c r="H22" s="58">
        <f t="shared" si="0"/>
        <v>0.17821229050279319</v>
      </c>
      <c r="I22" s="75">
        <f t="shared" si="1"/>
        <v>0</v>
      </c>
      <c r="J22" s="59">
        <f t="shared" si="2"/>
        <v>0</v>
      </c>
    </row>
    <row r="23" spans="1:10" ht="33.75" customHeight="1" thickBot="1" x14ac:dyDescent="0.3">
      <c r="A23" s="23" t="s">
        <v>8</v>
      </c>
      <c r="B23" s="21">
        <v>2230</v>
      </c>
      <c r="C23" s="53">
        <v>1650</v>
      </c>
      <c r="D23" s="34">
        <v>2530</v>
      </c>
      <c r="E23" s="46">
        <v>2270</v>
      </c>
      <c r="F23" s="15">
        <v>2530</v>
      </c>
      <c r="G23" s="73">
        <v>2270</v>
      </c>
      <c r="H23" s="66">
        <f t="shared" si="0"/>
        <v>0.37575757575757573</v>
      </c>
      <c r="I23" s="78">
        <f t="shared" si="1"/>
        <v>0</v>
      </c>
      <c r="J23" s="67">
        <f t="shared" si="2"/>
        <v>0</v>
      </c>
    </row>
    <row r="24" spans="1:10" ht="21.75" customHeight="1" thickBot="1" x14ac:dyDescent="0.3">
      <c r="A24" s="25" t="s">
        <v>5</v>
      </c>
      <c r="B24" s="20">
        <v>2010</v>
      </c>
      <c r="C24" s="52">
        <v>1910</v>
      </c>
      <c r="D24" s="31">
        <v>2180</v>
      </c>
      <c r="E24" s="45">
        <v>2030</v>
      </c>
      <c r="F24" s="14">
        <v>2180</v>
      </c>
      <c r="G24" s="72">
        <v>2030</v>
      </c>
      <c r="H24" s="64">
        <f t="shared" si="0"/>
        <v>6.2827225130890119E-2</v>
      </c>
      <c r="I24" s="79">
        <f t="shared" si="1"/>
        <v>0</v>
      </c>
      <c r="J24" s="65">
        <f t="shared" si="2"/>
        <v>0</v>
      </c>
    </row>
    <row r="25" spans="1:10" ht="20.25" customHeight="1" thickBot="1" x14ac:dyDescent="0.3">
      <c r="A25" s="24" t="s">
        <v>6</v>
      </c>
      <c r="B25" s="21">
        <v>1710</v>
      </c>
      <c r="C25" s="53">
        <v>1540</v>
      </c>
      <c r="D25" s="34">
        <v>1910</v>
      </c>
      <c r="E25" s="46">
        <v>1740</v>
      </c>
      <c r="F25" s="15">
        <v>1910</v>
      </c>
      <c r="G25" s="73">
        <v>1740</v>
      </c>
      <c r="H25" s="66">
        <f t="shared" si="0"/>
        <v>0.12987012987012991</v>
      </c>
      <c r="I25" s="78">
        <f t="shared" si="1"/>
        <v>0</v>
      </c>
      <c r="J25" s="67">
        <f t="shared" si="2"/>
        <v>0</v>
      </c>
    </row>
    <row r="26" spans="1:10" ht="23.25" customHeight="1" thickBot="1" x14ac:dyDescent="0.3">
      <c r="A26" s="26" t="s">
        <v>7</v>
      </c>
      <c r="B26" s="20"/>
      <c r="C26" s="52">
        <v>1360</v>
      </c>
      <c r="D26" s="31"/>
      <c r="E26" s="45">
        <v>1493</v>
      </c>
      <c r="F26" s="14"/>
      <c r="G26" s="72">
        <v>1493</v>
      </c>
      <c r="H26" s="64">
        <f t="shared" si="0"/>
        <v>9.779411764705892E-2</v>
      </c>
      <c r="I26" s="79">
        <f t="shared" si="1"/>
        <v>0</v>
      </c>
      <c r="J26" s="65">
        <f t="shared" si="2"/>
        <v>0</v>
      </c>
    </row>
    <row r="28" spans="1:10" ht="18.75" x14ac:dyDescent="0.3">
      <c r="A28" s="80" t="s">
        <v>33</v>
      </c>
      <c r="B28" s="80"/>
      <c r="C28" s="80"/>
      <c r="D28" s="80"/>
      <c r="E28" s="80"/>
      <c r="F28" s="80"/>
      <c r="I28" s="80" t="s">
        <v>34</v>
      </c>
    </row>
  </sheetData>
  <mergeCells count="14">
    <mergeCell ref="J4:J5"/>
    <mergeCell ref="A8:A9"/>
    <mergeCell ref="A10:A11"/>
    <mergeCell ref="A18:A19"/>
    <mergeCell ref="A1:J1"/>
    <mergeCell ref="A2:E2"/>
    <mergeCell ref="I2:J2"/>
    <mergeCell ref="F3:G3"/>
    <mergeCell ref="A4:A6"/>
    <mergeCell ref="B4:C5"/>
    <mergeCell ref="D4:E5"/>
    <mergeCell ref="F4:G5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1" sqref="N11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08.01-30.04.2021 </vt:lpstr>
      <vt:lpstr>белорусочка</vt:lpstr>
      <vt:lpstr>1 мест СКП</vt:lpstr>
      <vt:lpstr>2 мест ОЗД</vt:lpstr>
      <vt:lpstr>1 мест ОЗД</vt:lpstr>
      <vt:lpstr>Лист1 (2)</vt:lpstr>
      <vt:lpstr>21.07.17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2021-01-11T10:41:55Z</dcterms:modified>
</cp:coreProperties>
</file>