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460" windowWidth="14355" windowHeight="2025"/>
  </bookViews>
  <sheets>
    <sheet name="МЕНЮ" sheetId="1" r:id="rId1"/>
  </sheets>
  <definedNames>
    <definedName name="_xlnm.Print_Area" localSheetId="0">МЕНЮ!$A$1:$N$614</definedName>
  </definedNames>
  <calcPr calcId="145621"/>
</workbook>
</file>

<file path=xl/calcChain.xml><?xml version="1.0" encoding="utf-8"?>
<calcChain xmlns="http://schemas.openxmlformats.org/spreadsheetml/2006/main">
  <c r="J291" i="1"/>
  <c r="K291"/>
  <c r="L291"/>
  <c r="M291"/>
  <c r="J529" l="1"/>
  <c r="K529"/>
  <c r="L529"/>
  <c r="M529"/>
  <c r="E496"/>
  <c r="F496"/>
  <c r="G496"/>
  <c r="H496"/>
  <c r="H373" l="1"/>
  <c r="E108" l="1"/>
  <c r="H568"/>
  <c r="M450" l="1"/>
  <c r="L450"/>
  <c r="K450"/>
  <c r="J450"/>
  <c r="E450"/>
  <c r="F450"/>
  <c r="G450"/>
  <c r="H450"/>
  <c r="E143" l="1"/>
  <c r="F143"/>
  <c r="G143"/>
  <c r="H143"/>
  <c r="J59" l="1"/>
  <c r="K59"/>
  <c r="L59"/>
  <c r="M59"/>
  <c r="M47"/>
  <c r="L47"/>
  <c r="K47"/>
  <c r="J47"/>
  <c r="E47"/>
  <c r="F47"/>
  <c r="G47"/>
  <c r="H47"/>
  <c r="E26"/>
  <c r="F26"/>
  <c r="G26"/>
  <c r="H26"/>
  <c r="D39"/>
  <c r="E39"/>
  <c r="F39"/>
  <c r="G39"/>
  <c r="H39"/>
  <c r="J39"/>
  <c r="K39"/>
  <c r="L39"/>
  <c r="M39"/>
  <c r="F63" l="1"/>
  <c r="G63"/>
  <c r="M63"/>
  <c r="K63"/>
  <c r="H63"/>
  <c r="L63"/>
  <c r="J63"/>
  <c r="E63"/>
  <c r="E434" l="1"/>
  <c r="F434"/>
  <c r="G434"/>
  <c r="H434"/>
  <c r="J471"/>
  <c r="K471"/>
  <c r="L471"/>
  <c r="M471"/>
  <c r="J233" l="1"/>
  <c r="K233"/>
  <c r="L233"/>
  <c r="M233"/>
  <c r="H201" l="1"/>
  <c r="M214" l="1"/>
  <c r="H214"/>
  <c r="M328" l="1"/>
  <c r="L328"/>
  <c r="K328"/>
  <c r="J328"/>
  <c r="E328"/>
  <c r="F328"/>
  <c r="G328"/>
  <c r="H328"/>
  <c r="H271"/>
  <c r="H273" s="1"/>
  <c r="M100" l="1"/>
  <c r="L100"/>
  <c r="K100"/>
  <c r="J100"/>
  <c r="E100"/>
  <c r="F100"/>
  <c r="G100"/>
  <c r="H100"/>
  <c r="K128" l="1"/>
  <c r="H102"/>
  <c r="H41"/>
  <c r="H279" l="1"/>
  <c r="H257"/>
  <c r="F257"/>
  <c r="G257"/>
  <c r="H281" l="1"/>
  <c r="H295"/>
  <c r="H554"/>
  <c r="M587" l="1"/>
  <c r="M589" s="1"/>
  <c r="M576"/>
  <c r="M578" s="1"/>
  <c r="H576"/>
  <c r="M568"/>
  <c r="H570"/>
  <c r="M531"/>
  <c r="M518"/>
  <c r="M520" s="1"/>
  <c r="H518"/>
  <c r="M510"/>
  <c r="H510"/>
  <c r="H512" s="1"/>
  <c r="M473"/>
  <c r="H458"/>
  <c r="M452"/>
  <c r="H452"/>
  <c r="H436"/>
  <c r="M408"/>
  <c r="M410" s="1"/>
  <c r="M396"/>
  <c r="M398" s="1"/>
  <c r="H396"/>
  <c r="H398" s="1"/>
  <c r="M388"/>
  <c r="H259"/>
  <c r="M412" l="1"/>
  <c r="M591"/>
  <c r="M533"/>
  <c r="H578"/>
  <c r="H591"/>
  <c r="H460"/>
  <c r="H475"/>
  <c r="H498"/>
  <c r="H533"/>
  <c r="M390"/>
  <c r="M512"/>
  <c r="H556"/>
  <c r="H596"/>
  <c r="M570"/>
  <c r="M596"/>
  <c r="M271"/>
  <c r="M458"/>
  <c r="M460" l="1"/>
  <c r="M475"/>
  <c r="M102"/>
  <c r="L214"/>
  <c r="K214"/>
  <c r="F214"/>
  <c r="G214"/>
  <c r="F568" l="1"/>
  <c r="L568"/>
  <c r="K568"/>
  <c r="G568"/>
  <c r="L596" l="1"/>
  <c r="K596"/>
  <c r="E83" l="1"/>
  <c r="F83"/>
  <c r="G83"/>
  <c r="H83"/>
  <c r="L510" l="1"/>
  <c r="K510"/>
  <c r="J510"/>
  <c r="E510"/>
  <c r="F510"/>
  <c r="G510"/>
  <c r="E201"/>
  <c r="F201"/>
  <c r="G201"/>
  <c r="J177" l="1"/>
  <c r="K177"/>
  <c r="L177"/>
  <c r="M177"/>
  <c r="J347" l="1"/>
  <c r="K347"/>
  <c r="L347"/>
  <c r="M347"/>
  <c r="J396" l="1"/>
  <c r="H158" l="1"/>
  <c r="H160" l="1"/>
  <c r="H68"/>
  <c r="L587" l="1"/>
  <c r="K587"/>
  <c r="J587"/>
  <c r="L576"/>
  <c r="K576"/>
  <c r="J576"/>
  <c r="G576"/>
  <c r="F576"/>
  <c r="E576"/>
  <c r="G554"/>
  <c r="F554"/>
  <c r="E554"/>
  <c r="L518"/>
  <c r="L533" s="1"/>
  <c r="K518"/>
  <c r="K533" s="1"/>
  <c r="J518"/>
  <c r="J533" s="1"/>
  <c r="G518"/>
  <c r="G533" s="1"/>
  <c r="F518"/>
  <c r="F533" s="1"/>
  <c r="E518"/>
  <c r="E533" s="1"/>
  <c r="J538"/>
  <c r="G538"/>
  <c r="F538"/>
  <c r="E538"/>
  <c r="L458"/>
  <c r="L475" s="1"/>
  <c r="K458"/>
  <c r="K475" s="1"/>
  <c r="J458"/>
  <c r="J475" s="1"/>
  <c r="G458"/>
  <c r="G475" s="1"/>
  <c r="F458"/>
  <c r="F475" s="1"/>
  <c r="E458"/>
  <c r="E475" s="1"/>
  <c r="G480"/>
  <c r="F480"/>
  <c r="E480"/>
  <c r="L408"/>
  <c r="K408"/>
  <c r="J408"/>
  <c r="L396"/>
  <c r="K396"/>
  <c r="G396"/>
  <c r="F396"/>
  <c r="E396"/>
  <c r="L388"/>
  <c r="K388"/>
  <c r="J388"/>
  <c r="J412" s="1"/>
  <c r="H388"/>
  <c r="H412" s="1"/>
  <c r="G388"/>
  <c r="F388"/>
  <c r="E388"/>
  <c r="G373"/>
  <c r="F373"/>
  <c r="E373"/>
  <c r="M349"/>
  <c r="M336"/>
  <c r="M351" s="1"/>
  <c r="L336"/>
  <c r="L351" s="1"/>
  <c r="K336"/>
  <c r="K351" s="1"/>
  <c r="J336"/>
  <c r="J351" s="1"/>
  <c r="H336"/>
  <c r="H338" s="1"/>
  <c r="G336"/>
  <c r="F336"/>
  <c r="E336"/>
  <c r="H315"/>
  <c r="H351" s="1"/>
  <c r="G315"/>
  <c r="G351" s="1"/>
  <c r="F315"/>
  <c r="F351" s="1"/>
  <c r="E315"/>
  <c r="E351" s="1"/>
  <c r="M293"/>
  <c r="M279"/>
  <c r="M295" s="1"/>
  <c r="L279"/>
  <c r="K279"/>
  <c r="J279"/>
  <c r="G279"/>
  <c r="F279"/>
  <c r="E279"/>
  <c r="L271"/>
  <c r="K271"/>
  <c r="K300" s="1"/>
  <c r="J271"/>
  <c r="G271"/>
  <c r="F271"/>
  <c r="E271"/>
  <c r="E257"/>
  <c r="M222"/>
  <c r="M237" s="1"/>
  <c r="L222"/>
  <c r="L237" s="1"/>
  <c r="K222"/>
  <c r="K237" s="1"/>
  <c r="J222"/>
  <c r="H222"/>
  <c r="H237" s="1"/>
  <c r="G222"/>
  <c r="G237" s="1"/>
  <c r="F222"/>
  <c r="F237" s="1"/>
  <c r="E222"/>
  <c r="K242"/>
  <c r="H216"/>
  <c r="H242"/>
  <c r="M179"/>
  <c r="M166"/>
  <c r="M168" s="1"/>
  <c r="L166"/>
  <c r="K166"/>
  <c r="J166"/>
  <c r="H166"/>
  <c r="G166"/>
  <c r="F166"/>
  <c r="E166"/>
  <c r="M158"/>
  <c r="M181" s="1"/>
  <c r="L158"/>
  <c r="L181" s="1"/>
  <c r="K158"/>
  <c r="K181" s="1"/>
  <c r="J158"/>
  <c r="J181" s="1"/>
  <c r="G158"/>
  <c r="F158"/>
  <c r="E158"/>
  <c r="M119"/>
  <c r="M121" s="1"/>
  <c r="L119"/>
  <c r="K119"/>
  <c r="J119"/>
  <c r="M108"/>
  <c r="M123" s="1"/>
  <c r="L108"/>
  <c r="L123" s="1"/>
  <c r="K108"/>
  <c r="K123" s="1"/>
  <c r="J108"/>
  <c r="J123" s="1"/>
  <c r="H108"/>
  <c r="H123" s="1"/>
  <c r="G108"/>
  <c r="G123" s="1"/>
  <c r="F108"/>
  <c r="F123" s="1"/>
  <c r="E123"/>
  <c r="H85"/>
  <c r="M61"/>
  <c r="H49"/>
  <c r="E412" l="1"/>
  <c r="F412"/>
  <c r="F414" s="1"/>
  <c r="G412"/>
  <c r="G414" s="1"/>
  <c r="F591"/>
  <c r="F593" s="1"/>
  <c r="K412"/>
  <c r="K591"/>
  <c r="L412"/>
  <c r="L414" s="1"/>
  <c r="G181"/>
  <c r="G183" s="1"/>
  <c r="E181"/>
  <c r="E183" s="1"/>
  <c r="G591"/>
  <c r="L591"/>
  <c r="L593" s="1"/>
  <c r="H375"/>
  <c r="H416"/>
  <c r="G295"/>
  <c r="G297" s="1"/>
  <c r="F295"/>
  <c r="F297" s="1"/>
  <c r="E295"/>
  <c r="E297" s="1"/>
  <c r="K295"/>
  <c r="K297" s="1"/>
  <c r="J295"/>
  <c r="J297" s="1"/>
  <c r="L295"/>
  <c r="L297" s="1"/>
  <c r="F181"/>
  <c r="F183" s="1"/>
  <c r="H168"/>
  <c r="H181"/>
  <c r="H224"/>
  <c r="M224"/>
  <c r="M300"/>
  <c r="H390"/>
  <c r="M338"/>
  <c r="M355"/>
  <c r="H110"/>
  <c r="H127"/>
  <c r="M110"/>
  <c r="M49"/>
  <c r="M242"/>
  <c r="F596"/>
  <c r="G596"/>
  <c r="G125"/>
  <c r="E356"/>
  <c r="H356"/>
  <c r="M281"/>
  <c r="M299"/>
  <c r="H330"/>
  <c r="H355"/>
  <c r="J125"/>
  <c r="E300"/>
  <c r="G300"/>
  <c r="F300"/>
  <c r="G242"/>
  <c r="F242"/>
  <c r="E417"/>
  <c r="G417"/>
  <c r="K125"/>
  <c r="M128"/>
  <c r="M127"/>
  <c r="K186"/>
  <c r="K183"/>
  <c r="M186"/>
  <c r="M185"/>
  <c r="J353"/>
  <c r="L353"/>
  <c r="J417"/>
  <c r="J414"/>
  <c r="L417"/>
  <c r="J477"/>
  <c r="L477"/>
  <c r="M595"/>
  <c r="L125"/>
  <c r="J183"/>
  <c r="L183"/>
  <c r="K353"/>
  <c r="M356"/>
  <c r="K414"/>
  <c r="M416"/>
  <c r="K480"/>
  <c r="K477"/>
  <c r="M480"/>
  <c r="L239"/>
  <c r="K239"/>
  <c r="K538"/>
  <c r="K535"/>
  <c r="M538"/>
  <c r="J535"/>
  <c r="L535"/>
  <c r="M235"/>
  <c r="M241"/>
  <c r="H186"/>
  <c r="G186"/>
  <c r="F186"/>
  <c r="E186"/>
  <c r="G128"/>
  <c r="F128"/>
  <c r="E128"/>
  <c r="H145"/>
  <c r="F417"/>
  <c r="H417"/>
  <c r="H317"/>
  <c r="H203"/>
  <c r="F535"/>
  <c r="H537"/>
  <c r="H538"/>
  <c r="L538"/>
  <c r="E535"/>
  <c r="G535"/>
  <c r="F477"/>
  <c r="H480"/>
  <c r="J480"/>
  <c r="L480"/>
  <c r="E477"/>
  <c r="G477"/>
  <c r="E414"/>
  <c r="K417"/>
  <c r="M417"/>
  <c r="F353"/>
  <c r="J356"/>
  <c r="M330"/>
  <c r="E353"/>
  <c r="G353"/>
  <c r="H300"/>
  <c r="J300"/>
  <c r="L300"/>
  <c r="M273"/>
  <c r="F239"/>
  <c r="H241"/>
  <c r="L242"/>
  <c r="M216"/>
  <c r="G239"/>
  <c r="H185"/>
  <c r="J186"/>
  <c r="L186"/>
  <c r="M160"/>
  <c r="F125"/>
  <c r="H128"/>
  <c r="J128"/>
  <c r="L128"/>
  <c r="E125"/>
  <c r="F607" l="1"/>
  <c r="L607" s="1"/>
  <c r="M607"/>
  <c r="M611" s="1"/>
  <c r="K607"/>
  <c r="H607"/>
  <c r="H611" s="1"/>
  <c r="H600"/>
  <c r="H604" s="1"/>
  <c r="K593"/>
  <c r="G593"/>
  <c r="H297"/>
  <c r="M414"/>
  <c r="H535"/>
  <c r="E537" s="1"/>
  <c r="M535"/>
  <c r="J537" s="1"/>
  <c r="H477"/>
  <c r="E479" s="1"/>
  <c r="M477"/>
  <c r="H414"/>
  <c r="M353"/>
  <c r="J355" s="1"/>
  <c r="H353"/>
  <c r="G355" s="1"/>
  <c r="M297"/>
  <c r="M183"/>
  <c r="J185" s="1"/>
  <c r="H183"/>
  <c r="G185" s="1"/>
  <c r="H125"/>
  <c r="M125"/>
  <c r="J127" s="1"/>
  <c r="E127" l="1"/>
  <c r="G127"/>
  <c r="E355"/>
  <c r="E416"/>
  <c r="E185"/>
  <c r="L416"/>
  <c r="G416"/>
  <c r="L355"/>
  <c r="K355"/>
  <c r="F355"/>
  <c r="L185"/>
  <c r="F185"/>
  <c r="L127"/>
  <c r="M68" l="1"/>
  <c r="J68"/>
  <c r="K68"/>
  <c r="K600" s="1"/>
  <c r="G607" s="1"/>
  <c r="L68"/>
  <c r="M67"/>
  <c r="J65"/>
  <c r="K65"/>
  <c r="L65"/>
  <c r="M41"/>
  <c r="M600" l="1"/>
  <c r="M604" s="1"/>
  <c r="K602"/>
  <c r="L609"/>
  <c r="K609"/>
  <c r="M65"/>
  <c r="J67" l="1"/>
  <c r="E68" l="1"/>
  <c r="E65" l="1"/>
  <c r="G68" l="1"/>
  <c r="G600" s="1"/>
  <c r="F68"/>
  <c r="F600" l="1"/>
  <c r="L600" s="1"/>
  <c r="L602" s="1"/>
  <c r="G602"/>
  <c r="F609"/>
  <c r="G609"/>
  <c r="H67"/>
  <c r="G65"/>
  <c r="F65"/>
  <c r="F602" l="1"/>
  <c r="H65"/>
  <c r="E67" s="1"/>
  <c r="J214" l="1"/>
  <c r="J237" s="1"/>
  <c r="E214"/>
  <c r="E237" s="1"/>
  <c r="E239" l="1"/>
  <c r="H239" s="1"/>
  <c r="E242"/>
  <c r="J239"/>
  <c r="J242"/>
  <c r="J600" l="1"/>
  <c r="J602" s="1"/>
  <c r="M602" s="1"/>
  <c r="E600"/>
  <c r="E602" s="1"/>
  <c r="M239"/>
  <c r="J241" s="1"/>
  <c r="H602" l="1"/>
  <c r="E604" s="1"/>
  <c r="K241"/>
  <c r="L241"/>
  <c r="L604"/>
  <c r="K604"/>
  <c r="J604"/>
  <c r="J568" l="1"/>
  <c r="E568"/>
  <c r="E591" s="1"/>
  <c r="J596" l="1"/>
  <c r="J607" s="1"/>
  <c r="J609" s="1"/>
  <c r="M609" s="1"/>
  <c r="J591"/>
  <c r="J593" s="1"/>
  <c r="E593"/>
  <c r="E596"/>
  <c r="E607" s="1"/>
  <c r="E609" s="1"/>
  <c r="M593" l="1"/>
  <c r="H609"/>
  <c r="J611"/>
  <c r="H593"/>
  <c r="E595" s="1"/>
  <c r="F611" l="1"/>
  <c r="G611"/>
  <c r="E611"/>
  <c r="J595"/>
</calcChain>
</file>

<file path=xl/sharedStrings.xml><?xml version="1.0" encoding="utf-8"?>
<sst xmlns="http://schemas.openxmlformats.org/spreadsheetml/2006/main" count="714" uniqueCount="175">
  <si>
    <t>№ тех. карты</t>
  </si>
  <si>
    <t>Наименование блюд</t>
  </si>
  <si>
    <t>№2.25</t>
  </si>
  <si>
    <t>№8.21</t>
  </si>
  <si>
    <t>№10.2</t>
  </si>
  <si>
    <t>№12.6</t>
  </si>
  <si>
    <t>Хлеб ржаной</t>
  </si>
  <si>
    <t>6-10 лет</t>
  </si>
  <si>
    <t>№2.10</t>
  </si>
  <si>
    <t>сметана к первому блюду</t>
  </si>
  <si>
    <t>№10.9</t>
  </si>
  <si>
    <t>Пюре картофельное</t>
  </si>
  <si>
    <t>Чай с сахаром</t>
  </si>
  <si>
    <t>№10.18</t>
  </si>
  <si>
    <t>№13.2</t>
  </si>
  <si>
    <t>11-18 лет</t>
  </si>
  <si>
    <t>№2.18</t>
  </si>
  <si>
    <t>ф</t>
  </si>
  <si>
    <t>№13.6</t>
  </si>
  <si>
    <t>Кофейный напиток с молоком</t>
  </si>
  <si>
    <t>Сок фруктовый (нектар фруктовый)</t>
  </si>
  <si>
    <t>Фрукты</t>
  </si>
  <si>
    <t>ПРИМЕРНЫЕ ДВУХНЕДЕЛЬНЫЕ РАЦИОНЫ ПИТАНИЯ ДЛЯ УЧАЩИХСЯ 1-11 КЛАССОВ</t>
  </si>
  <si>
    <t xml:space="preserve">ОБЕД </t>
  </si>
  <si>
    <t xml:space="preserve"> ПОЛДНИК</t>
  </si>
  <si>
    <t>УЖИН</t>
  </si>
  <si>
    <t>Энергетическая ценность, ккал</t>
  </si>
  <si>
    <t>Выход, г</t>
  </si>
  <si>
    <t>Белки, г</t>
  </si>
  <si>
    <t>Жиры, г</t>
  </si>
  <si>
    <t>Углеводы, г</t>
  </si>
  <si>
    <t xml:space="preserve">1-я НЕДЕЛЯ </t>
  </si>
  <si>
    <t xml:space="preserve">1 ДЕНЬ  </t>
  </si>
  <si>
    <t>Итого:</t>
  </si>
  <si>
    <t>Калорийность за счет Б,Ж,У</t>
  </si>
  <si>
    <t>ИТОГО, при 3-разовом питании за день, количество Б,Ж,У, калорийность</t>
  </si>
  <si>
    <t>Доля в обеспечении калорийности рациона за счет Б,Ж,У, калорийность в % от суточной</t>
  </si>
  <si>
    <t>Норма калорийности на день</t>
  </si>
  <si>
    <t xml:space="preserve">2 ДЕНЬ  </t>
  </si>
  <si>
    <t xml:space="preserve">3 ДЕНЬ  </t>
  </si>
  <si>
    <t xml:space="preserve">4 ДЕНЬ  </t>
  </si>
  <si>
    <t xml:space="preserve">5 ДЕНЬ  </t>
  </si>
  <si>
    <t xml:space="preserve">2-я НЕДЕЛЯ </t>
  </si>
  <si>
    <t>ИТОГО, при 2-разовом питании за день, количество Б,Ж,У, калорийность</t>
  </si>
  <si>
    <t>№10.3</t>
  </si>
  <si>
    <t>Рис отварной</t>
  </si>
  <si>
    <t>калорийность в % от суточной</t>
  </si>
  <si>
    <t>№13.4</t>
  </si>
  <si>
    <t>Чай с лимоном</t>
  </si>
  <si>
    <t>200/7</t>
  </si>
  <si>
    <t>ЗАВТРАК</t>
  </si>
  <si>
    <t>Ф</t>
  </si>
  <si>
    <t>№12.10</t>
  </si>
  <si>
    <t>Компот из плодов или ягод сушеных (изюма)</t>
  </si>
  <si>
    <t>Колбаски мясные с сыром (свинина)</t>
  </si>
  <si>
    <t>№8.3</t>
  </si>
  <si>
    <t>Колбаса отварная</t>
  </si>
  <si>
    <t>Какао "Чебурашка"</t>
  </si>
  <si>
    <t>Напиток "Фантастик"</t>
  </si>
  <si>
    <t>№2.21</t>
  </si>
  <si>
    <t>№8.35</t>
  </si>
  <si>
    <t>Митболы с сыром</t>
  </si>
  <si>
    <t>Напиток яблочный</t>
  </si>
  <si>
    <t xml:space="preserve">Салат "Цыпленок" с майонезом </t>
  </si>
  <si>
    <t>№12.8</t>
  </si>
  <si>
    <t>ИТОГО, при 2-разовом питании, количество Б,Ж,У, калорийность</t>
  </si>
  <si>
    <t>№8.11</t>
  </si>
  <si>
    <t>Жаркое по-домашнему (свинина) (м/с) лопатка</t>
  </si>
  <si>
    <t>50/125</t>
  </si>
  <si>
    <t>60/150</t>
  </si>
  <si>
    <t>№10.22</t>
  </si>
  <si>
    <t>Рагу овощное</t>
  </si>
  <si>
    <t>№3.7</t>
  </si>
  <si>
    <t>Картофель и овощи, тушеные в соусе красном осн.</t>
  </si>
  <si>
    <t>Мясные гнезда</t>
  </si>
  <si>
    <t>Рыба запеченая под сыром</t>
  </si>
  <si>
    <t>№2.26</t>
  </si>
  <si>
    <t>№1.76</t>
  </si>
  <si>
    <t>Винегрет овощной</t>
  </si>
  <si>
    <t>№1.70</t>
  </si>
  <si>
    <t>Салат "Здоровье"</t>
  </si>
  <si>
    <t>Напиток "Родничок"</t>
  </si>
  <si>
    <t>Шарлотка с яблоками "Цудоуная"</t>
  </si>
  <si>
    <t xml:space="preserve">Молоко </t>
  </si>
  <si>
    <t>100/15</t>
  </si>
  <si>
    <t>Суп крестьянский с крупой в2 (м/с)(рис.)</t>
  </si>
  <si>
    <t>Котлеты (свинина) лопатка или таз</t>
  </si>
  <si>
    <t>Йогурт (питьевой)</t>
  </si>
  <si>
    <t>Батон</t>
  </si>
  <si>
    <t>№12.1</t>
  </si>
  <si>
    <t>Картофель запеченный по-домашнему (со сметаной)</t>
  </si>
  <si>
    <t>1шт/110</t>
  </si>
  <si>
    <t>Компот из свежих плодов (яблоки)</t>
  </si>
  <si>
    <t xml:space="preserve">Оладьи из печени </t>
  </si>
  <si>
    <t>Щи из свежей капусты с картофелем (м/с)</t>
  </si>
  <si>
    <t>Суп картофельный с бобовыми (м/с)</t>
  </si>
  <si>
    <t>Салат "Цыпленок"с м/р</t>
  </si>
  <si>
    <t>Суп картофельный с макаронными изделиями (м/с)</t>
  </si>
  <si>
    <t xml:space="preserve">Печенье </t>
  </si>
  <si>
    <t>Каша вязкая (перловка)</t>
  </si>
  <si>
    <t>Рассольник ленинградский (м/с)(перловка)</t>
  </si>
  <si>
    <t>Капуста тушеная (м/р)</t>
  </si>
  <si>
    <t>№1.65</t>
  </si>
  <si>
    <t>Салат из свеклы с сыром и чесноком с м/р</t>
  </si>
  <si>
    <t>Доля в обеспечении калорийности рациона за счет Б,Ж,У, калорийность в % от суточной.</t>
  </si>
  <si>
    <t>№10.7</t>
  </si>
  <si>
    <t>Макаронные изделия отварные</t>
  </si>
  <si>
    <t>№9.16</t>
  </si>
  <si>
    <t>Кнели из птицы с рисом (на молоке)</t>
  </si>
  <si>
    <t>Котлета натуральная рубленая из птицы</t>
  </si>
  <si>
    <t>№1.40</t>
  </si>
  <si>
    <t>Салат "Солнечный"</t>
  </si>
  <si>
    <t>Компот из  апельсинов</t>
  </si>
  <si>
    <t xml:space="preserve">Ф </t>
  </si>
  <si>
    <t>Котлета натуральная рубленная "Нежная</t>
  </si>
  <si>
    <t>№10.1</t>
  </si>
  <si>
    <t>Каша рассыпчатая (гречка)</t>
  </si>
  <si>
    <t xml:space="preserve">Хлеб пшеничный </t>
  </si>
  <si>
    <t>№1.19</t>
  </si>
  <si>
    <t>Сыр (порциями)</t>
  </si>
  <si>
    <t>Котлета "Нежность" (тушка)</t>
  </si>
  <si>
    <t>№14.13</t>
  </si>
  <si>
    <t>Пирожки печеные (с молоком сгущенным вареным)</t>
  </si>
  <si>
    <t>Наггетсы "Курочка" (грудка)</t>
  </si>
  <si>
    <t>Творожный десерт</t>
  </si>
  <si>
    <t xml:space="preserve">Сок фруктовый </t>
  </si>
  <si>
    <t>Кукуруза консервированная</t>
  </si>
  <si>
    <t xml:space="preserve">Котлета натуральная рубленая из птицы </t>
  </si>
  <si>
    <t>№7.10</t>
  </si>
  <si>
    <t>Котлеты (биточки) рыбные (на молоке)</t>
  </si>
  <si>
    <t>№2.24</t>
  </si>
  <si>
    <t>Суп картофельный с крупой в3 (м/с)(пшено)</t>
  </si>
  <si>
    <t>Рыбные палочки (тушка)</t>
  </si>
  <si>
    <t>№1.80</t>
  </si>
  <si>
    <t>Салат "Чайка" с маслом растительным</t>
  </si>
  <si>
    <t>Салат "Чайка" с майонезом</t>
  </si>
  <si>
    <t>Грудка цыплят жареная "Каприз" (грудка)</t>
  </si>
  <si>
    <t>№1.47</t>
  </si>
  <si>
    <t>Салат из б/к с м/р (с морковью)</t>
  </si>
  <si>
    <t>Соус томатный (порциями)</t>
  </si>
  <si>
    <t>Голубцы "Цудоуныя"</t>
  </si>
  <si>
    <t>140/ 60</t>
  </si>
  <si>
    <t>175/ 75</t>
  </si>
  <si>
    <t>№2.3</t>
  </si>
  <si>
    <t>Борщ с картофелем в1 (м/с)</t>
  </si>
  <si>
    <t xml:space="preserve">Ф№ 12 </t>
  </si>
  <si>
    <t>ф№25</t>
  </si>
  <si>
    <t>Блинчики «Ажурные»  с молоком сгущенным</t>
  </si>
  <si>
    <t>Конвертики с сыром</t>
  </si>
  <si>
    <t>№13.5</t>
  </si>
  <si>
    <t>Чай с молоком</t>
  </si>
  <si>
    <t>№5.9</t>
  </si>
  <si>
    <t>Драчена</t>
  </si>
  <si>
    <t>№5.2</t>
  </si>
  <si>
    <t>Омлет натуральный</t>
  </si>
  <si>
    <t>№14.9</t>
  </si>
  <si>
    <t xml:space="preserve">Оладьи (на молоке) (м/р) со сметаной </t>
  </si>
  <si>
    <t>Шницели (свинина) лопатка или таз</t>
  </si>
  <si>
    <t xml:space="preserve">№13.6 </t>
  </si>
  <si>
    <t xml:space="preserve">Какао с молоком </t>
  </si>
  <si>
    <t>№13.10</t>
  </si>
  <si>
    <t>Кефир</t>
  </si>
  <si>
    <t>№6.7</t>
  </si>
  <si>
    <t>Запеканка из творога со сметаной</t>
  </si>
  <si>
    <t>№4.1</t>
  </si>
  <si>
    <t>Каша молочная вязкая (гречка)</t>
  </si>
  <si>
    <t xml:space="preserve">Вафли </t>
  </si>
  <si>
    <t xml:space="preserve">Горошек зеленый консервированный </t>
  </si>
  <si>
    <t>НА ЗИМНЕ-ВЕСЕННИЙ ПЕРИОД 2024/2025 УЧЕБНОГО ГОДА</t>
  </si>
  <si>
    <t>№1.101</t>
  </si>
  <si>
    <t>Огурцы консервированные (порциями)</t>
  </si>
  <si>
    <t>Салат из моркови</t>
  </si>
  <si>
    <t>С-витамин: 6-10 - 0,05 гр, 11-18 - 0,07 гр. (ЧТ)</t>
  </si>
  <si>
    <t>№12.14</t>
  </si>
  <si>
    <t>Кисель из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</si>
</sst>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7"/>
      <name val="Times New Roman"/>
      <family val="1"/>
      <charset val="204"/>
    </font>
    <font>
      <b/>
      <sz val="7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1" fontId="3" fillId="0" borderId="0" xfId="0" applyNumberFormat="1" applyFont="1" applyFill="1"/>
    <xf numFmtId="164" fontId="2" fillId="0" borderId="0" xfId="0" applyNumberFormat="1" applyFont="1" applyFill="1"/>
    <xf numFmtId="0" fontId="3" fillId="0" borderId="0" xfId="0" applyNumberFormat="1" applyFont="1" applyFill="1"/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1" applyFont="1" applyFill="1" applyAlignment="1"/>
    <xf numFmtId="1" fontId="3" fillId="0" borderId="0" xfId="1" applyNumberFormat="1" applyFont="1" applyFill="1" applyBorder="1"/>
    <xf numFmtId="164" fontId="2" fillId="0" borderId="0" xfId="1" applyNumberFormat="1" applyFont="1" applyFill="1"/>
    <xf numFmtId="1" fontId="3" fillId="0" borderId="0" xfId="1" applyNumberFormat="1" applyFont="1" applyFill="1"/>
    <xf numFmtId="0" fontId="3" fillId="0" borderId="15" xfId="1" applyFont="1" applyFill="1" applyBorder="1" applyAlignment="1">
      <alignment wrapText="1"/>
    </xf>
    <xf numFmtId="1" fontId="3" fillId="0" borderId="10" xfId="1" applyNumberFormat="1" applyFont="1" applyFill="1" applyBorder="1"/>
    <xf numFmtId="164" fontId="3" fillId="0" borderId="10" xfId="1" applyNumberFormat="1" applyFont="1" applyFill="1" applyBorder="1"/>
    <xf numFmtId="164" fontId="3" fillId="0" borderId="6" xfId="1" applyNumberFormat="1" applyFont="1" applyFill="1" applyBorder="1"/>
    <xf numFmtId="1" fontId="3" fillId="0" borderId="5" xfId="1" applyNumberFormat="1" applyFont="1" applyFill="1" applyBorder="1"/>
    <xf numFmtId="0" fontId="3" fillId="0" borderId="23" xfId="1" applyFont="1" applyFill="1" applyBorder="1" applyAlignment="1">
      <alignment wrapText="1"/>
    </xf>
    <xf numFmtId="1" fontId="2" fillId="0" borderId="31" xfId="1" applyNumberFormat="1" applyFont="1" applyFill="1" applyBorder="1" applyAlignment="1">
      <alignment textRotation="90" wrapText="1"/>
    </xf>
    <xf numFmtId="164" fontId="2" fillId="0" borderId="12" xfId="1" applyNumberFormat="1" applyFont="1" applyFill="1" applyBorder="1" applyAlignment="1">
      <alignment textRotation="90" wrapText="1"/>
    </xf>
    <xf numFmtId="164" fontId="2" fillId="0" borderId="13" xfId="1" applyNumberFormat="1" applyFont="1" applyFill="1" applyBorder="1" applyAlignment="1">
      <alignment textRotation="90" wrapText="1"/>
    </xf>
    <xf numFmtId="0" fontId="2" fillId="0" borderId="20" xfId="1" applyFont="1" applyFill="1" applyBorder="1"/>
    <xf numFmtId="0" fontId="2" fillId="0" borderId="0" xfId="1" applyFont="1" applyFill="1" applyBorder="1" applyAlignment="1">
      <alignment wrapText="1"/>
    </xf>
    <xf numFmtId="1" fontId="3" fillId="0" borderId="21" xfId="1" applyNumberFormat="1" applyFont="1" applyFill="1" applyBorder="1"/>
    <xf numFmtId="164" fontId="2" fillId="0" borderId="1" xfId="1" applyNumberFormat="1" applyFont="1" applyFill="1" applyBorder="1"/>
    <xf numFmtId="1" fontId="3" fillId="0" borderId="33" xfId="1" applyNumberFormat="1" applyFont="1" applyFill="1" applyBorder="1"/>
    <xf numFmtId="164" fontId="2" fillId="0" borderId="34" xfId="1" applyNumberFormat="1" applyFont="1" applyFill="1" applyBorder="1"/>
    <xf numFmtId="164" fontId="2" fillId="0" borderId="35" xfId="1" applyNumberFormat="1" applyFont="1" applyFill="1" applyBorder="1"/>
    <xf numFmtId="0" fontId="3" fillId="0" borderId="21" xfId="1" applyNumberFormat="1" applyFont="1" applyFill="1" applyBorder="1"/>
    <xf numFmtId="164" fontId="2" fillId="0" borderId="50" xfId="1" applyNumberFormat="1" applyFont="1" applyFill="1" applyBorder="1"/>
    <xf numFmtId="164" fontId="2" fillId="0" borderId="22" xfId="1" applyNumberFormat="1" applyFont="1" applyFill="1" applyBorder="1"/>
    <xf numFmtId="0" fontId="3" fillId="0" borderId="40" xfId="1" applyNumberFormat="1" applyFont="1" applyFill="1" applyBorder="1"/>
    <xf numFmtId="164" fontId="2" fillId="0" borderId="41" xfId="1" applyNumberFormat="1" applyFont="1" applyFill="1" applyBorder="1"/>
    <xf numFmtId="164" fontId="2" fillId="0" borderId="42" xfId="1" applyNumberFormat="1" applyFont="1" applyFill="1" applyBorder="1"/>
    <xf numFmtId="1" fontId="3" fillId="0" borderId="40" xfId="1" applyNumberFormat="1" applyFont="1" applyFill="1" applyBorder="1"/>
    <xf numFmtId="1" fontId="3" fillId="0" borderId="24" xfId="1" applyNumberFormat="1" applyFont="1" applyFill="1" applyBorder="1"/>
    <xf numFmtId="164" fontId="2" fillId="0" borderId="25" xfId="1" applyNumberFormat="1" applyFont="1" applyFill="1" applyBorder="1"/>
    <xf numFmtId="164" fontId="2" fillId="0" borderId="26" xfId="1" applyNumberFormat="1" applyFont="1" applyFill="1" applyBorder="1"/>
    <xf numFmtId="0" fontId="3" fillId="0" borderId="30" xfId="1" applyFont="1" applyFill="1" applyBorder="1"/>
    <xf numFmtId="0" fontId="3" fillId="0" borderId="7" xfId="1" applyFont="1" applyFill="1" applyBorder="1" applyAlignment="1">
      <alignment wrapText="1"/>
    </xf>
    <xf numFmtId="164" fontId="3" fillId="0" borderId="11" xfId="1" applyNumberFormat="1" applyFont="1" applyFill="1" applyBorder="1"/>
    <xf numFmtId="164" fontId="3" fillId="0" borderId="12" xfId="1" applyNumberFormat="1" applyFont="1" applyFill="1" applyBorder="1"/>
    <xf numFmtId="164" fontId="3" fillId="0" borderId="14" xfId="1" applyNumberFormat="1" applyFont="1" applyFill="1" applyBorder="1"/>
    <xf numFmtId="164" fontId="3" fillId="0" borderId="13" xfId="1" applyNumberFormat="1" applyFont="1" applyFill="1" applyBorder="1"/>
    <xf numFmtId="0" fontId="2" fillId="0" borderId="30" xfId="1" applyFont="1" applyFill="1" applyBorder="1"/>
    <xf numFmtId="0" fontId="2" fillId="0" borderId="7" xfId="1" applyFont="1" applyFill="1" applyBorder="1" applyAlignment="1">
      <alignment wrapText="1"/>
    </xf>
    <xf numFmtId="164" fontId="2" fillId="0" borderId="11" xfId="1" applyNumberFormat="1" applyFont="1" applyFill="1" applyBorder="1"/>
    <xf numFmtId="164" fontId="2" fillId="0" borderId="12" xfId="1" applyNumberFormat="1" applyFont="1" applyFill="1" applyBorder="1"/>
    <xf numFmtId="164" fontId="2" fillId="0" borderId="14" xfId="1" applyNumberFormat="1" applyFont="1" applyFill="1" applyBorder="1"/>
    <xf numFmtId="164" fontId="2" fillId="0" borderId="27" xfId="1" applyNumberFormat="1" applyFont="1" applyFill="1" applyBorder="1"/>
    <xf numFmtId="164" fontId="2" fillId="0" borderId="28" xfId="1" applyNumberFormat="1" applyFont="1" applyFill="1" applyBorder="1"/>
    <xf numFmtId="164" fontId="2" fillId="0" borderId="29" xfId="1" applyNumberFormat="1" applyFont="1" applyFill="1" applyBorder="1"/>
    <xf numFmtId="164" fontId="2" fillId="0" borderId="13" xfId="1" applyNumberFormat="1" applyFont="1" applyFill="1" applyBorder="1"/>
    <xf numFmtId="0" fontId="3" fillId="0" borderId="20" xfId="1" applyFont="1" applyFill="1" applyBorder="1"/>
    <xf numFmtId="0" fontId="3" fillId="0" borderId="0" xfId="1" applyFont="1" applyFill="1" applyBorder="1" applyAlignment="1">
      <alignment wrapText="1"/>
    </xf>
    <xf numFmtId="1" fontId="3" fillId="0" borderId="16" xfId="1" applyNumberFormat="1" applyFont="1" applyFill="1" applyBorder="1"/>
    <xf numFmtId="164" fontId="3" fillId="0" borderId="2" xfId="1" applyNumberFormat="1" applyFont="1" applyFill="1" applyBorder="1"/>
    <xf numFmtId="164" fontId="3" fillId="0" borderId="4" xfId="1" applyNumberFormat="1" applyFont="1" applyFill="1" applyBorder="1"/>
    <xf numFmtId="164" fontId="3" fillId="0" borderId="34" xfId="1" applyNumberFormat="1" applyFont="1" applyFill="1" applyBorder="1"/>
    <xf numFmtId="164" fontId="3" fillId="0" borderId="35" xfId="1" applyNumberFormat="1" applyFont="1" applyFill="1" applyBorder="1"/>
    <xf numFmtId="164" fontId="2" fillId="0" borderId="3" xfId="1" applyNumberFormat="1" applyFont="1" applyFill="1" applyBorder="1"/>
    <xf numFmtId="0" fontId="2" fillId="0" borderId="20" xfId="1" applyFont="1" applyFill="1" applyBorder="1" applyAlignment="1">
      <alignment horizontal="left" wrapText="1"/>
    </xf>
    <xf numFmtId="1" fontId="3" fillId="0" borderId="21" xfId="1" applyNumberFormat="1" applyFont="1" applyFill="1" applyBorder="1" applyAlignment="1"/>
    <xf numFmtId="164" fontId="2" fillId="0" borderId="1" xfId="1" applyNumberFormat="1" applyFont="1" applyFill="1" applyBorder="1" applyAlignment="1"/>
    <xf numFmtId="164" fontId="2" fillId="0" borderId="22" xfId="1" applyNumberFormat="1" applyFont="1" applyFill="1" applyBorder="1" applyAlignment="1"/>
    <xf numFmtId="164" fontId="2" fillId="0" borderId="50" xfId="1" applyNumberFormat="1" applyFont="1" applyFill="1" applyBorder="1" applyAlignment="1"/>
    <xf numFmtId="0" fontId="2" fillId="0" borderId="23" xfId="1" applyFont="1" applyFill="1" applyBorder="1"/>
    <xf numFmtId="1" fontId="3" fillId="0" borderId="27" xfId="1" applyNumberFormat="1" applyFont="1" applyFill="1" applyBorder="1"/>
    <xf numFmtId="164" fontId="2" fillId="0" borderId="45" xfId="1" applyNumberFormat="1" applyFont="1" applyFill="1" applyBorder="1"/>
    <xf numFmtId="0" fontId="3" fillId="0" borderId="20" xfId="1" applyFont="1" applyFill="1" applyBorder="1" applyAlignment="1">
      <alignment horizontal="center" wrapText="1"/>
    </xf>
    <xf numFmtId="1" fontId="3" fillId="0" borderId="16" xfId="1" applyNumberFormat="1" applyFont="1" applyFill="1" applyBorder="1" applyAlignment="1"/>
    <xf numFmtId="164" fontId="3" fillId="0" borderId="2" xfId="1" applyNumberFormat="1" applyFont="1" applyFill="1" applyBorder="1" applyAlignment="1"/>
    <xf numFmtId="164" fontId="3" fillId="0" borderId="36" xfId="1" applyNumberFormat="1" applyFont="1" applyFill="1" applyBorder="1" applyAlignment="1"/>
    <xf numFmtId="1" fontId="3" fillId="0" borderId="33" xfId="1" applyNumberFormat="1" applyFont="1" applyFill="1" applyBorder="1" applyAlignment="1"/>
    <xf numFmtId="164" fontId="3" fillId="0" borderId="34" xfId="1" applyNumberFormat="1" applyFont="1" applyFill="1" applyBorder="1" applyAlignment="1"/>
    <xf numFmtId="164" fontId="3" fillId="0" borderId="35" xfId="1" applyNumberFormat="1" applyFont="1" applyFill="1" applyBorder="1" applyAlignment="1"/>
    <xf numFmtId="0" fontId="2" fillId="0" borderId="20" xfId="1" applyFont="1" applyFill="1" applyBorder="1" applyAlignment="1">
      <alignment horizontal="center" wrapText="1"/>
    </xf>
    <xf numFmtId="1" fontId="3" fillId="0" borderId="37" xfId="1" applyNumberFormat="1" applyFont="1" applyFill="1" applyBorder="1" applyAlignment="1"/>
    <xf numFmtId="164" fontId="2" fillId="0" borderId="38" xfId="1" applyNumberFormat="1" applyFont="1" applyFill="1" applyBorder="1" applyAlignment="1"/>
    <xf numFmtId="164" fontId="2" fillId="0" borderId="39" xfId="1" applyNumberFormat="1" applyFont="1" applyFill="1" applyBorder="1" applyAlignment="1"/>
    <xf numFmtId="0" fontId="3" fillId="0" borderId="30" xfId="1" applyFont="1" applyFill="1" applyBorder="1" applyAlignment="1">
      <alignment horizontal="center" textRotation="90" wrapText="1"/>
    </xf>
    <xf numFmtId="1" fontId="3" fillId="0" borderId="11" xfId="1" applyNumberFormat="1" applyFont="1" applyFill="1" applyBorder="1" applyAlignment="1"/>
    <xf numFmtId="164" fontId="3" fillId="0" borderId="12" xfId="1" applyNumberFormat="1" applyFont="1" applyFill="1" applyBorder="1" applyAlignment="1"/>
    <xf numFmtId="164" fontId="3" fillId="0" borderId="13" xfId="1" applyNumberFormat="1" applyFont="1" applyFill="1" applyBorder="1" applyAlignment="1"/>
    <xf numFmtId="0" fontId="3" fillId="0" borderId="15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37" xfId="1" applyFont="1" applyFill="1" applyBorder="1" applyAlignment="1">
      <alignment horizontal="center" wrapText="1"/>
    </xf>
    <xf numFmtId="0" fontId="3" fillId="0" borderId="38" xfId="1" applyFont="1" applyFill="1" applyBorder="1" applyAlignment="1">
      <alignment horizontal="center" wrapText="1"/>
    </xf>
    <xf numFmtId="0" fontId="3" fillId="0" borderId="39" xfId="1" applyFont="1" applyFill="1" applyBorder="1" applyAlignment="1">
      <alignment horizontal="center" wrapText="1"/>
    </xf>
    <xf numFmtId="0" fontId="3" fillId="0" borderId="33" xfId="1" applyFont="1" applyFill="1" applyBorder="1" applyAlignment="1">
      <alignment horizontal="center" wrapText="1"/>
    </xf>
    <xf numFmtId="0" fontId="3" fillId="0" borderId="34" xfId="1" applyFont="1" applyFill="1" applyBorder="1" applyAlignment="1">
      <alignment horizontal="center" wrapText="1"/>
    </xf>
    <xf numFmtId="0" fontId="3" fillId="0" borderId="35" xfId="1" applyFont="1" applyFill="1" applyBorder="1" applyAlignment="1">
      <alignment horizontal="center" wrapText="1"/>
    </xf>
    <xf numFmtId="0" fontId="2" fillId="0" borderId="0" xfId="0" applyFont="1" applyFill="1" applyBorder="1"/>
    <xf numFmtId="164" fontId="2" fillId="0" borderId="51" xfId="1" applyNumberFormat="1" applyFont="1" applyFill="1" applyBorder="1"/>
    <xf numFmtId="0" fontId="2" fillId="0" borderId="23" xfId="1" applyFont="1" applyFill="1" applyBorder="1" applyAlignment="1">
      <alignment horizontal="center" wrapText="1"/>
    </xf>
    <xf numFmtId="0" fontId="2" fillId="0" borderId="48" xfId="1" applyFont="1" applyFill="1" applyBorder="1" applyAlignment="1">
      <alignment wrapText="1"/>
    </xf>
    <xf numFmtId="1" fontId="3" fillId="0" borderId="24" xfId="1" applyNumberFormat="1" applyFont="1" applyFill="1" applyBorder="1" applyAlignment="1"/>
    <xf numFmtId="164" fontId="2" fillId="0" borderId="25" xfId="1" applyNumberFormat="1" applyFont="1" applyFill="1" applyBorder="1" applyAlignment="1"/>
    <xf numFmtId="164" fontId="2" fillId="0" borderId="26" xfId="1" applyNumberFormat="1" applyFont="1" applyFill="1" applyBorder="1" applyAlignment="1"/>
    <xf numFmtId="0" fontId="3" fillId="0" borderId="23" xfId="1" applyFont="1" applyFill="1" applyBorder="1" applyAlignment="1">
      <alignment horizontal="center" textRotation="90" wrapText="1"/>
    </xf>
    <xf numFmtId="0" fontId="3" fillId="0" borderId="48" xfId="1" applyFont="1" applyFill="1" applyBorder="1" applyAlignment="1">
      <alignment wrapText="1"/>
    </xf>
    <xf numFmtId="1" fontId="3" fillId="0" borderId="27" xfId="1" applyNumberFormat="1" applyFont="1" applyFill="1" applyBorder="1" applyAlignment="1"/>
    <xf numFmtId="164" fontId="3" fillId="0" borderId="28" xfId="1" applyNumberFormat="1" applyFont="1" applyFill="1" applyBorder="1" applyAlignment="1"/>
    <xf numFmtId="164" fontId="3" fillId="0" borderId="29" xfId="1" applyNumberFormat="1" applyFont="1" applyFill="1" applyBorder="1" applyAlignment="1"/>
    <xf numFmtId="1" fontId="3" fillId="0" borderId="47" xfId="1" applyNumberFormat="1" applyFont="1" applyFill="1" applyBorder="1" applyAlignment="1"/>
    <xf numFmtId="164" fontId="3" fillId="0" borderId="31" xfId="1" applyNumberFormat="1" applyFont="1" applyFill="1" applyBorder="1" applyAlignment="1"/>
    <xf numFmtId="164" fontId="3" fillId="0" borderId="7" xfId="1" applyNumberFormat="1" applyFont="1" applyFill="1" applyBorder="1" applyAlignment="1"/>
    <xf numFmtId="164" fontId="3" fillId="0" borderId="8" xfId="1" applyNumberFormat="1" applyFont="1" applyFill="1" applyBorder="1" applyAlignment="1"/>
    <xf numFmtId="0" fontId="3" fillId="0" borderId="15" xfId="1" applyFont="1" applyFill="1" applyBorder="1"/>
    <xf numFmtId="0" fontId="2" fillId="0" borderId="10" xfId="1" applyFont="1" applyFill="1" applyBorder="1" applyAlignment="1">
      <alignment wrapText="1"/>
    </xf>
    <xf numFmtId="1" fontId="3" fillId="0" borderId="17" xfId="1" applyNumberFormat="1" applyFont="1" applyFill="1" applyBorder="1"/>
    <xf numFmtId="164" fontId="3" fillId="0" borderId="43" xfId="1" applyNumberFormat="1" applyFont="1" applyFill="1" applyBorder="1"/>
    <xf numFmtId="0" fontId="3" fillId="0" borderId="5" xfId="1" applyFont="1" applyFill="1" applyBorder="1"/>
    <xf numFmtId="164" fontId="3" fillId="0" borderId="18" xfId="1" applyNumberFormat="1" applyFont="1" applyFill="1" applyBorder="1"/>
    <xf numFmtId="164" fontId="3" fillId="0" borderId="32" xfId="1" applyNumberFormat="1" applyFont="1" applyFill="1" applyBorder="1"/>
    <xf numFmtId="164" fontId="3" fillId="0" borderId="19" xfId="1" applyNumberFormat="1" applyFont="1" applyFill="1" applyBorder="1"/>
    <xf numFmtId="0" fontId="3" fillId="0" borderId="44" xfId="1" applyFont="1" applyFill="1" applyBorder="1"/>
    <xf numFmtId="0" fontId="3" fillId="0" borderId="30" xfId="1" applyFont="1" applyFill="1" applyBorder="1" applyAlignment="1">
      <alignment wrapText="1"/>
    </xf>
    <xf numFmtId="1" fontId="3" fillId="0" borderId="11" xfId="1" applyNumberFormat="1" applyFont="1" applyFill="1" applyBorder="1"/>
    <xf numFmtId="0" fontId="3" fillId="0" borderId="9" xfId="1" applyFont="1" applyFill="1" applyBorder="1"/>
    <xf numFmtId="0" fontId="3" fillId="0" borderId="20" xfId="1" applyFont="1" applyFill="1" applyBorder="1" applyAlignment="1">
      <alignment wrapText="1"/>
    </xf>
    <xf numFmtId="164" fontId="3" fillId="0" borderId="36" xfId="1" applyNumberFormat="1" applyFont="1" applyFill="1" applyBorder="1"/>
    <xf numFmtId="1" fontId="3" fillId="0" borderId="18" xfId="1" applyNumberFormat="1" applyFont="1" applyFill="1" applyBorder="1"/>
    <xf numFmtId="1" fontId="3" fillId="0" borderId="32" xfId="1" applyNumberFormat="1" applyFont="1" applyFill="1" applyBorder="1"/>
    <xf numFmtId="1" fontId="3" fillId="0" borderId="12" xfId="1" applyNumberFormat="1" applyFont="1" applyFill="1" applyBorder="1"/>
    <xf numFmtId="1" fontId="3" fillId="0" borderId="13" xfId="1" applyNumberFormat="1" applyFont="1" applyFill="1" applyBorder="1"/>
    <xf numFmtId="164" fontId="3" fillId="0" borderId="31" xfId="1" applyNumberFormat="1" applyFont="1" applyFill="1" applyBorder="1"/>
    <xf numFmtId="164" fontId="3" fillId="0" borderId="8" xfId="1" applyNumberFormat="1" applyFont="1" applyFill="1" applyBorder="1"/>
    <xf numFmtId="164" fontId="3" fillId="0" borderId="17" xfId="1" applyNumberFormat="1" applyFont="1" applyFill="1" applyBorder="1"/>
    <xf numFmtId="0" fontId="3" fillId="0" borderId="11" xfId="1" applyFont="1" applyFill="1" applyBorder="1"/>
    <xf numFmtId="0" fontId="3" fillId="0" borderId="12" xfId="1" applyFont="1" applyFill="1" applyBorder="1" applyAlignment="1">
      <alignment wrapText="1"/>
    </xf>
    <xf numFmtId="0" fontId="3" fillId="0" borderId="0" xfId="1" applyFont="1" applyFill="1" applyBorder="1"/>
    <xf numFmtId="164" fontId="3" fillId="0" borderId="0" xfId="1" applyNumberFormat="1" applyFont="1" applyFill="1" applyBorder="1"/>
    <xf numFmtId="1" fontId="2" fillId="0" borderId="31" xfId="1" applyNumberFormat="1" applyFont="1" applyFill="1" applyBorder="1" applyAlignment="1">
      <alignment textRotation="90"/>
    </xf>
    <xf numFmtId="164" fontId="2" fillId="0" borderId="12" xfId="1" applyNumberFormat="1" applyFont="1" applyFill="1" applyBorder="1" applyAlignment="1">
      <alignment textRotation="90"/>
    </xf>
    <xf numFmtId="1" fontId="3" fillId="0" borderId="37" xfId="1" applyNumberFormat="1" applyFont="1" applyFill="1" applyBorder="1"/>
    <xf numFmtId="164" fontId="2" fillId="0" borderId="38" xfId="1" applyNumberFormat="1" applyFont="1" applyFill="1" applyBorder="1"/>
    <xf numFmtId="164" fontId="2" fillId="0" borderId="39" xfId="1" applyNumberFormat="1" applyFont="1" applyFill="1" applyBorder="1"/>
    <xf numFmtId="1" fontId="3" fillId="0" borderId="40" xfId="1" applyNumberFormat="1" applyFont="1" applyFill="1" applyBorder="1" applyAlignment="1"/>
    <xf numFmtId="164" fontId="3" fillId="0" borderId="41" xfId="1" applyNumberFormat="1" applyFont="1" applyFill="1" applyBorder="1" applyAlignment="1"/>
    <xf numFmtId="164" fontId="3" fillId="0" borderId="42" xfId="1" applyNumberFormat="1" applyFont="1" applyFill="1" applyBorder="1" applyAlignment="1"/>
    <xf numFmtId="164" fontId="3" fillId="0" borderId="25" xfId="1" applyNumberFormat="1" applyFont="1" applyFill="1" applyBorder="1" applyAlignment="1"/>
    <xf numFmtId="164" fontId="3" fillId="0" borderId="26" xfId="1" applyNumberFormat="1" applyFont="1" applyFill="1" applyBorder="1" applyAlignment="1"/>
    <xf numFmtId="164" fontId="3" fillId="0" borderId="11" xfId="1" applyNumberFormat="1" applyFont="1" applyFill="1" applyBorder="1" applyAlignment="1"/>
    <xf numFmtId="164" fontId="3" fillId="0" borderId="4" xfId="1" applyNumberFormat="1" applyFont="1" applyFill="1" applyBorder="1" applyAlignment="1"/>
    <xf numFmtId="1" fontId="3" fillId="0" borderId="17" xfId="1" applyNumberFormat="1" applyFont="1" applyFill="1" applyBorder="1" applyAlignment="1"/>
    <xf numFmtId="164" fontId="3" fillId="0" borderId="18" xfId="1" applyNumberFormat="1" applyFont="1" applyFill="1" applyBorder="1" applyAlignment="1"/>
    <xf numFmtId="164" fontId="3" fillId="0" borderId="19" xfId="1" applyNumberFormat="1" applyFont="1" applyFill="1" applyBorder="1" applyAlignment="1"/>
    <xf numFmtId="164" fontId="3" fillId="0" borderId="50" xfId="1" applyNumberFormat="1" applyFont="1" applyFill="1" applyBorder="1" applyAlignment="1"/>
    <xf numFmtId="164" fontId="3" fillId="0" borderId="22" xfId="1" applyNumberFormat="1" applyFont="1" applyFill="1" applyBorder="1" applyAlignment="1"/>
    <xf numFmtId="1" fontId="3" fillId="0" borderId="21" xfId="1" applyNumberFormat="1" applyFont="1" applyFill="1" applyBorder="1" applyAlignment="1">
      <alignment horizontal="right"/>
    </xf>
    <xf numFmtId="0" fontId="3" fillId="0" borderId="24" xfId="1" applyNumberFormat="1" applyFont="1" applyFill="1" applyBorder="1"/>
    <xf numFmtId="164" fontId="3" fillId="0" borderId="14" xfId="1" applyNumberFormat="1" applyFont="1" applyFill="1" applyBorder="1" applyAlignment="1"/>
    <xf numFmtId="0" fontId="3" fillId="0" borderId="5" xfId="1" applyFont="1" applyFill="1" applyBorder="1" applyAlignment="1">
      <alignment wrapText="1"/>
    </xf>
    <xf numFmtId="1" fontId="3" fillId="0" borderId="19" xfId="1" applyNumberFormat="1" applyFont="1" applyFill="1" applyBorder="1"/>
    <xf numFmtId="1" fontId="3" fillId="0" borderId="31" xfId="1" applyNumberFormat="1" applyFont="1" applyFill="1" applyBorder="1"/>
    <xf numFmtId="0" fontId="3" fillId="0" borderId="14" xfId="1" applyFont="1" applyFill="1" applyBorder="1" applyAlignment="1">
      <alignment wrapText="1"/>
    </xf>
    <xf numFmtId="0" fontId="2" fillId="0" borderId="0" xfId="1" applyFont="1" applyFill="1" applyBorder="1" applyAlignment="1"/>
    <xf numFmtId="164" fontId="2" fillId="0" borderId="3" xfId="1" applyNumberFormat="1" applyFont="1" applyFill="1" applyBorder="1" applyAlignment="1"/>
    <xf numFmtId="1" fontId="3" fillId="0" borderId="37" xfId="1" applyNumberFormat="1" applyFont="1" applyFill="1" applyBorder="1" applyAlignment="1">
      <alignment horizontal="right"/>
    </xf>
    <xf numFmtId="164" fontId="2" fillId="0" borderId="46" xfId="1" applyNumberFormat="1" applyFont="1" applyFill="1" applyBorder="1" applyAlignment="1"/>
    <xf numFmtId="164" fontId="2" fillId="0" borderId="2" xfId="1" applyNumberFormat="1" applyFont="1" applyFill="1" applyBorder="1" applyAlignment="1"/>
    <xf numFmtId="164" fontId="2" fillId="0" borderId="4" xfId="1" applyNumberFormat="1" applyFont="1" applyFill="1" applyBorder="1" applyAlignment="1"/>
    <xf numFmtId="164" fontId="2" fillId="0" borderId="28" xfId="1" applyNumberFormat="1" applyFont="1" applyFill="1" applyBorder="1" applyAlignment="1"/>
    <xf numFmtId="164" fontId="2" fillId="0" borderId="29" xfId="1" applyNumberFormat="1" applyFont="1" applyFill="1" applyBorder="1" applyAlignment="1"/>
    <xf numFmtId="1" fontId="2" fillId="0" borderId="0" xfId="1" applyNumberFormat="1" applyFont="1" applyFill="1" applyBorder="1"/>
    <xf numFmtId="164" fontId="2" fillId="0" borderId="0" xfId="1" applyNumberFormat="1" applyFont="1" applyFill="1" applyBorder="1"/>
    <xf numFmtId="1" fontId="3" fillId="0" borderId="21" xfId="1" applyNumberFormat="1" applyFont="1" applyFill="1" applyBorder="1" applyAlignment="1">
      <alignment horizontal="right" wrapText="1"/>
    </xf>
    <xf numFmtId="164" fontId="2" fillId="0" borderId="46" xfId="1" applyNumberFormat="1" applyFont="1" applyFill="1" applyBorder="1"/>
    <xf numFmtId="164" fontId="2" fillId="0" borderId="34" xfId="1" applyNumberFormat="1" applyFont="1" applyFill="1" applyBorder="1" applyAlignment="1"/>
    <xf numFmtId="164" fontId="2" fillId="0" borderId="35" xfId="1" applyNumberFormat="1" applyFont="1" applyFill="1" applyBorder="1" applyAlignment="1"/>
    <xf numFmtId="164" fontId="3" fillId="0" borderId="16" xfId="1" applyNumberFormat="1" applyFont="1" applyFill="1" applyBorder="1"/>
    <xf numFmtId="164" fontId="2" fillId="0" borderId="49" xfId="1" applyNumberFormat="1" applyFont="1" applyFill="1" applyBorder="1"/>
    <xf numFmtId="164" fontId="2" fillId="0" borderId="31" xfId="1" applyNumberFormat="1" applyFont="1" applyFill="1" applyBorder="1"/>
    <xf numFmtId="164" fontId="2" fillId="0" borderId="8" xfId="1" applyNumberFormat="1" applyFont="1" applyFill="1" applyBorder="1"/>
    <xf numFmtId="0" fontId="2" fillId="0" borderId="30" xfId="1" applyFont="1" applyFill="1" applyBorder="1" applyAlignment="1">
      <alignment wrapText="1"/>
    </xf>
    <xf numFmtId="0" fontId="3" fillId="0" borderId="17" xfId="1" applyFont="1" applyFill="1" applyBorder="1"/>
    <xf numFmtId="0" fontId="3" fillId="0" borderId="32" xfId="1" applyFont="1" applyFill="1" applyBorder="1" applyAlignment="1">
      <alignment wrapText="1"/>
    </xf>
    <xf numFmtId="164" fontId="2" fillId="0" borderId="43" xfId="1" applyNumberFormat="1" applyFont="1" applyFill="1" applyBorder="1"/>
    <xf numFmtId="1" fontId="2" fillId="0" borderId="11" xfId="1" applyNumberFormat="1" applyFont="1" applyFill="1" applyBorder="1"/>
    <xf numFmtId="1" fontId="2" fillId="0" borderId="14" xfId="1" applyNumberFormat="1" applyFont="1" applyFill="1" applyBorder="1"/>
    <xf numFmtId="1" fontId="2" fillId="0" borderId="13" xfId="1" applyNumberFormat="1" applyFont="1" applyFill="1" applyBorder="1"/>
    <xf numFmtId="0" fontId="2" fillId="0" borderId="0" xfId="1" applyFont="1" applyFill="1"/>
    <xf numFmtId="0" fontId="2" fillId="0" borderId="0" xfId="1" applyFont="1" applyFill="1" applyAlignment="1">
      <alignment wrapText="1"/>
    </xf>
    <xf numFmtId="0" fontId="3" fillId="0" borderId="44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44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15" xfId="1" applyFont="1" applyFill="1" applyBorder="1" applyAlignment="1">
      <alignment horizontal="center" textRotation="90" wrapText="1"/>
    </xf>
    <xf numFmtId="0" fontId="3" fillId="0" borderId="23" xfId="1" applyFont="1" applyFill="1" applyBorder="1" applyAlignment="1">
      <alignment horizontal="center" textRotation="90" wrapText="1"/>
    </xf>
    <xf numFmtId="0" fontId="2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616"/>
  <sheetViews>
    <sheetView tabSelected="1" view="pageBreakPreview" topLeftCell="A581" zoomScale="17" zoomScaleNormal="40" zoomScaleSheetLayoutView="17" workbookViewId="0">
      <selection activeCell="AG613" sqref="AG613"/>
    </sheetView>
  </sheetViews>
  <sheetFormatPr defaultColWidth="9.140625" defaultRowHeight="98.25"/>
  <cols>
    <col min="1" max="1" width="10.140625" style="1" customWidth="1"/>
    <col min="2" max="2" width="51.7109375" style="1" customWidth="1"/>
    <col min="3" max="3" width="255.7109375" style="2" customWidth="1"/>
    <col min="4" max="4" width="55.85546875" style="1" customWidth="1"/>
    <col min="5" max="5" width="47.7109375" style="1" customWidth="1"/>
    <col min="6" max="6" width="51.28515625" style="1" customWidth="1"/>
    <col min="7" max="7" width="74.7109375" style="1" customWidth="1"/>
    <col min="8" max="8" width="73.42578125" style="1" customWidth="1"/>
    <col min="9" max="9" width="57.28515625" style="1" customWidth="1"/>
    <col min="10" max="10" width="46.85546875" style="1" customWidth="1"/>
    <col min="11" max="11" width="46.5703125" style="1" customWidth="1"/>
    <col min="12" max="12" width="71.85546875" style="1" customWidth="1"/>
    <col min="13" max="13" width="74.7109375" style="1" customWidth="1"/>
    <col min="14" max="14" width="27.7109375" style="1" customWidth="1"/>
    <col min="15" max="16384" width="9.140625" style="1"/>
  </cols>
  <sheetData>
    <row r="2" spans="2:13">
      <c r="D2" s="3"/>
      <c r="E2" s="4"/>
      <c r="F2" s="4"/>
      <c r="H2" s="4"/>
      <c r="I2" s="5"/>
      <c r="K2" s="4"/>
    </row>
    <row r="3" spans="2:13">
      <c r="D3" s="3"/>
      <c r="E3" s="4"/>
      <c r="F3" s="6"/>
      <c r="H3" s="6"/>
      <c r="I3" s="5"/>
      <c r="K3" s="4"/>
    </row>
    <row r="4" spans="2:13">
      <c r="D4" s="3"/>
      <c r="E4" s="4"/>
      <c r="F4" s="4"/>
      <c r="H4" s="4"/>
      <c r="I4" s="5"/>
      <c r="K4" s="4"/>
    </row>
    <row r="5" spans="2:13">
      <c r="D5" s="3"/>
      <c r="E5" s="4"/>
      <c r="F5" s="4"/>
      <c r="H5" s="4"/>
      <c r="I5" s="5"/>
      <c r="K5" s="4"/>
    </row>
    <row r="6" spans="2:13">
      <c r="D6" s="3"/>
      <c r="E6" s="4"/>
      <c r="F6" s="4"/>
      <c r="H6" s="4"/>
      <c r="I6" s="5"/>
      <c r="K6" s="4"/>
    </row>
    <row r="7" spans="2:13">
      <c r="D7" s="3"/>
      <c r="E7" s="4"/>
      <c r="F7" s="4"/>
      <c r="H7" s="4"/>
      <c r="I7" s="5"/>
      <c r="K7" s="4"/>
    </row>
    <row r="8" spans="2:13">
      <c r="D8" s="3"/>
      <c r="E8" s="4"/>
      <c r="F8" s="4"/>
      <c r="I8" s="4"/>
      <c r="J8" s="5"/>
      <c r="L8" s="4"/>
    </row>
    <row r="9" spans="2:13">
      <c r="C9" s="194" t="s">
        <v>22</v>
      </c>
      <c r="D9" s="194"/>
      <c r="E9" s="194"/>
      <c r="F9" s="194"/>
      <c r="G9" s="194"/>
      <c r="H9" s="194"/>
      <c r="I9" s="194"/>
      <c r="J9" s="194"/>
      <c r="K9" s="194"/>
      <c r="L9" s="194"/>
      <c r="M9" s="194"/>
    </row>
    <row r="10" spans="2:13">
      <c r="C10" s="194" t="s">
        <v>168</v>
      </c>
      <c r="D10" s="194"/>
      <c r="E10" s="194"/>
      <c r="F10" s="194"/>
      <c r="G10" s="194"/>
      <c r="H10" s="194"/>
      <c r="I10" s="194"/>
      <c r="J10" s="194"/>
      <c r="K10" s="194"/>
      <c r="L10" s="194"/>
      <c r="M10" s="194"/>
    </row>
    <row r="11" spans="2:13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2:13" ht="99" thickBot="1">
      <c r="B12" s="8" t="s">
        <v>172</v>
      </c>
      <c r="D12" s="9"/>
      <c r="E12" s="10"/>
      <c r="F12" s="10"/>
      <c r="G12" s="10"/>
      <c r="H12" s="10"/>
      <c r="I12" s="11"/>
      <c r="J12" s="10"/>
      <c r="K12" s="10"/>
      <c r="L12" s="10"/>
      <c r="M12" s="10"/>
    </row>
    <row r="13" spans="2:13" ht="99" thickBot="1">
      <c r="B13" s="192" t="s">
        <v>0</v>
      </c>
      <c r="C13" s="12"/>
      <c r="D13" s="13"/>
      <c r="E13" s="14"/>
      <c r="F13" s="14" t="s">
        <v>7</v>
      </c>
      <c r="G13" s="14"/>
      <c r="H13" s="15"/>
      <c r="I13" s="16"/>
      <c r="J13" s="14"/>
      <c r="K13" s="14" t="s">
        <v>15</v>
      </c>
      <c r="L13" s="14"/>
      <c r="M13" s="15"/>
    </row>
    <row r="14" spans="2:13" ht="403.9" customHeight="1" thickBot="1">
      <c r="B14" s="193"/>
      <c r="C14" s="17" t="s">
        <v>1</v>
      </c>
      <c r="D14" s="18" t="s">
        <v>27</v>
      </c>
      <c r="E14" s="19" t="s">
        <v>28</v>
      </c>
      <c r="F14" s="19" t="s">
        <v>29</v>
      </c>
      <c r="G14" s="19" t="s">
        <v>30</v>
      </c>
      <c r="H14" s="20" t="s">
        <v>26</v>
      </c>
      <c r="I14" s="18" t="s">
        <v>27</v>
      </c>
      <c r="J14" s="19" t="s">
        <v>28</v>
      </c>
      <c r="K14" s="19" t="s">
        <v>29</v>
      </c>
      <c r="L14" s="19" t="s">
        <v>30</v>
      </c>
      <c r="M14" s="20" t="s">
        <v>26</v>
      </c>
    </row>
    <row r="15" spans="2:13" ht="118.5" customHeight="1" thickBot="1">
      <c r="B15" s="187" t="s">
        <v>31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9"/>
    </row>
    <row r="16" spans="2:13" ht="118.5" customHeight="1" thickBot="1">
      <c r="B16" s="187" t="s">
        <v>32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9"/>
    </row>
    <row r="17" spans="2:13" ht="118.5" customHeight="1" thickBot="1">
      <c r="B17" s="187" t="s">
        <v>50</v>
      </c>
      <c r="C17" s="188"/>
      <c r="D17" s="188"/>
      <c r="E17" s="188"/>
      <c r="F17" s="188"/>
      <c r="G17" s="188"/>
      <c r="H17" s="188"/>
      <c r="I17" s="190"/>
      <c r="J17" s="190"/>
      <c r="K17" s="190"/>
      <c r="L17" s="190"/>
      <c r="M17" s="191"/>
    </row>
    <row r="18" spans="2:13" ht="106.9" customHeight="1">
      <c r="B18" s="21"/>
      <c r="C18" s="22"/>
      <c r="D18" s="23"/>
      <c r="E18" s="24"/>
      <c r="F18" s="24"/>
      <c r="G18" s="24"/>
      <c r="H18" s="24"/>
      <c r="I18" s="25"/>
      <c r="J18" s="26"/>
      <c r="K18" s="26"/>
      <c r="L18" s="26"/>
      <c r="M18" s="27"/>
    </row>
    <row r="19" spans="2:13">
      <c r="B19" s="21" t="s">
        <v>3</v>
      </c>
      <c r="C19" s="22" t="s">
        <v>86</v>
      </c>
      <c r="D19" s="23">
        <v>50</v>
      </c>
      <c r="E19" s="24">
        <v>6.7</v>
      </c>
      <c r="F19" s="24">
        <v>9.1999999999999993</v>
      </c>
      <c r="G19" s="24">
        <v>7.1</v>
      </c>
      <c r="H19" s="24">
        <v>138</v>
      </c>
      <c r="I19" s="28"/>
      <c r="J19" s="29"/>
      <c r="K19" s="29"/>
      <c r="L19" s="29"/>
      <c r="M19" s="30"/>
    </row>
    <row r="20" spans="2:13">
      <c r="B20" s="21" t="s">
        <v>105</v>
      </c>
      <c r="C20" s="22" t="s">
        <v>106</v>
      </c>
      <c r="D20" s="23">
        <v>130</v>
      </c>
      <c r="E20" s="24">
        <v>4.42</v>
      </c>
      <c r="F20" s="24">
        <v>3.77</v>
      </c>
      <c r="G20" s="24">
        <v>26.26</v>
      </c>
      <c r="H20" s="24">
        <v>156</v>
      </c>
      <c r="I20" s="28"/>
      <c r="J20" s="29"/>
      <c r="K20" s="29"/>
      <c r="L20" s="29"/>
      <c r="M20" s="30"/>
    </row>
    <row r="21" spans="2:13">
      <c r="B21" s="21" t="s">
        <v>158</v>
      </c>
      <c r="C21" s="22" t="s">
        <v>159</v>
      </c>
      <c r="D21" s="23">
        <v>200</v>
      </c>
      <c r="E21" s="24">
        <v>3.8</v>
      </c>
      <c r="F21" s="24">
        <v>3.9</v>
      </c>
      <c r="G21" s="24">
        <v>20.7</v>
      </c>
      <c r="H21" s="24">
        <v>133</v>
      </c>
      <c r="I21" s="23"/>
      <c r="J21" s="29"/>
      <c r="K21" s="29"/>
      <c r="L21" s="29"/>
      <c r="M21" s="30"/>
    </row>
    <row r="22" spans="2:13">
      <c r="B22" s="21"/>
      <c r="C22" s="22" t="s">
        <v>117</v>
      </c>
      <c r="D22" s="23">
        <v>20</v>
      </c>
      <c r="E22" s="24">
        <v>1.6</v>
      </c>
      <c r="F22" s="24">
        <v>0.3</v>
      </c>
      <c r="G22" s="24">
        <v>10.8</v>
      </c>
      <c r="H22" s="24">
        <v>53.2</v>
      </c>
      <c r="I22" s="28"/>
      <c r="J22" s="29"/>
      <c r="K22" s="29"/>
      <c r="L22" s="29"/>
      <c r="M22" s="30"/>
    </row>
    <row r="23" spans="2:13">
      <c r="B23" s="21" t="s">
        <v>118</v>
      </c>
      <c r="C23" s="22" t="s">
        <v>119</v>
      </c>
      <c r="D23" s="23">
        <v>15</v>
      </c>
      <c r="E23" s="29">
        <v>3.5</v>
      </c>
      <c r="F23" s="29">
        <v>4.4000000000000004</v>
      </c>
      <c r="G23" s="29">
        <v>0</v>
      </c>
      <c r="H23" s="29">
        <v>51</v>
      </c>
      <c r="I23" s="31"/>
      <c r="J23" s="32"/>
      <c r="K23" s="32"/>
      <c r="L23" s="32"/>
      <c r="M23" s="33"/>
    </row>
    <row r="24" spans="2:13">
      <c r="B24" s="21" t="s">
        <v>89</v>
      </c>
      <c r="C24" s="22" t="s">
        <v>21</v>
      </c>
      <c r="D24" s="23">
        <v>100</v>
      </c>
      <c r="E24" s="24">
        <v>0.4</v>
      </c>
      <c r="F24" s="24">
        <v>0.4</v>
      </c>
      <c r="G24" s="24">
        <v>9.8000000000000007</v>
      </c>
      <c r="H24" s="30">
        <v>45</v>
      </c>
      <c r="I24" s="34"/>
      <c r="J24" s="32"/>
      <c r="K24" s="32"/>
      <c r="L24" s="32"/>
      <c r="M24" s="33"/>
    </row>
    <row r="25" spans="2:13" ht="99" thickBot="1">
      <c r="B25" s="21"/>
      <c r="C25" s="22"/>
      <c r="D25" s="23"/>
      <c r="E25" s="24"/>
      <c r="F25" s="24"/>
      <c r="G25" s="24"/>
      <c r="H25" s="24"/>
      <c r="I25" s="35"/>
      <c r="J25" s="36"/>
      <c r="K25" s="36"/>
      <c r="L25" s="36"/>
      <c r="M25" s="37"/>
    </row>
    <row r="26" spans="2:13" ht="81" customHeight="1" thickBot="1">
      <c r="B26" s="38"/>
      <c r="C26" s="39" t="s">
        <v>33</v>
      </c>
      <c r="D26" s="40"/>
      <c r="E26" s="41">
        <f>SUM(E19:E25)</f>
        <v>20.420000000000002</v>
      </c>
      <c r="F26" s="41">
        <f>SUM(F19:F25)</f>
        <v>21.97</v>
      </c>
      <c r="G26" s="41">
        <f>SUM(G19:G25)</f>
        <v>74.66</v>
      </c>
      <c r="H26" s="42">
        <f>SUM(H19:H25)</f>
        <v>576.20000000000005</v>
      </c>
      <c r="I26" s="40"/>
      <c r="J26" s="41"/>
      <c r="K26" s="41"/>
      <c r="L26" s="41"/>
      <c r="M26" s="43"/>
    </row>
    <row r="27" spans="2:13" ht="81" customHeight="1" thickBot="1">
      <c r="B27" s="44"/>
      <c r="C27" s="45"/>
      <c r="D27" s="46"/>
      <c r="E27" s="47"/>
      <c r="F27" s="47"/>
      <c r="G27" s="47"/>
      <c r="H27" s="48"/>
      <c r="I27" s="49"/>
      <c r="J27" s="50"/>
      <c r="K27" s="50"/>
      <c r="L27" s="50"/>
      <c r="M27" s="51"/>
    </row>
    <row r="28" spans="2:13" ht="81" customHeight="1" thickBot="1">
      <c r="B28" s="44"/>
      <c r="C28" s="45" t="s">
        <v>46</v>
      </c>
      <c r="D28" s="46"/>
      <c r="E28" s="47"/>
      <c r="F28" s="47"/>
      <c r="G28" s="47"/>
      <c r="H28" s="48">
        <v>25.2</v>
      </c>
      <c r="I28" s="49"/>
      <c r="J28" s="50"/>
      <c r="K28" s="50"/>
      <c r="L28" s="50"/>
      <c r="M28" s="52"/>
    </row>
    <row r="29" spans="2:13" ht="118.5" customHeight="1" thickBot="1">
      <c r="B29" s="187" t="s">
        <v>23</v>
      </c>
      <c r="C29" s="188"/>
      <c r="D29" s="188"/>
      <c r="E29" s="188"/>
      <c r="F29" s="188"/>
      <c r="G29" s="188"/>
      <c r="H29" s="188"/>
      <c r="I29" s="190"/>
      <c r="J29" s="190"/>
      <c r="K29" s="190"/>
      <c r="L29" s="190"/>
      <c r="M29" s="191"/>
    </row>
    <row r="30" spans="2:13">
      <c r="B30" s="53"/>
      <c r="C30" s="54"/>
      <c r="D30" s="55"/>
      <c r="E30" s="56"/>
      <c r="F30" s="56"/>
      <c r="G30" s="56"/>
      <c r="H30" s="57"/>
      <c r="I30" s="25"/>
      <c r="J30" s="58"/>
      <c r="K30" s="58"/>
      <c r="L30" s="58"/>
      <c r="M30" s="59"/>
    </row>
    <row r="31" spans="2:13" ht="196.9" customHeight="1">
      <c r="B31" s="21" t="s">
        <v>102</v>
      </c>
      <c r="C31" s="22" t="s">
        <v>103</v>
      </c>
      <c r="D31" s="23">
        <v>60</v>
      </c>
      <c r="E31" s="24">
        <v>3.3</v>
      </c>
      <c r="F31" s="24">
        <v>9.06</v>
      </c>
      <c r="G31" s="24">
        <v>3.48</v>
      </c>
      <c r="H31" s="24">
        <v>108.6</v>
      </c>
      <c r="I31" s="23">
        <v>80</v>
      </c>
      <c r="J31" s="29">
        <v>4.4000000000000004</v>
      </c>
      <c r="K31" s="29">
        <v>12.08</v>
      </c>
      <c r="L31" s="29">
        <v>4.6399999999999997</v>
      </c>
      <c r="M31" s="30">
        <v>144.80000000000001</v>
      </c>
    </row>
    <row r="32" spans="2:13" ht="213" customHeight="1">
      <c r="B32" s="21" t="s">
        <v>59</v>
      </c>
      <c r="C32" s="22" t="s">
        <v>85</v>
      </c>
      <c r="D32" s="23">
        <v>200</v>
      </c>
      <c r="E32" s="24">
        <v>1.6</v>
      </c>
      <c r="F32" s="24">
        <v>1.4</v>
      </c>
      <c r="G32" s="24">
        <v>10.8</v>
      </c>
      <c r="H32" s="60">
        <v>62</v>
      </c>
      <c r="I32" s="23">
        <v>200</v>
      </c>
      <c r="J32" s="29">
        <v>1.6</v>
      </c>
      <c r="K32" s="29">
        <v>1.4</v>
      </c>
      <c r="L32" s="29">
        <v>10.8</v>
      </c>
      <c r="M32" s="30">
        <v>62</v>
      </c>
    </row>
    <row r="33" spans="2:13">
      <c r="B33" s="21"/>
      <c r="C33" s="22" t="s">
        <v>9</v>
      </c>
      <c r="D33" s="23">
        <v>5</v>
      </c>
      <c r="E33" s="24">
        <v>0.1</v>
      </c>
      <c r="F33" s="24">
        <v>0.8</v>
      </c>
      <c r="G33" s="24">
        <v>0.2</v>
      </c>
      <c r="H33" s="24">
        <v>8.1</v>
      </c>
      <c r="I33" s="23">
        <v>5</v>
      </c>
      <c r="J33" s="29">
        <v>0.1</v>
      </c>
      <c r="K33" s="29">
        <v>0.8</v>
      </c>
      <c r="L33" s="29">
        <v>0.2</v>
      </c>
      <c r="M33" s="30">
        <v>8.1</v>
      </c>
    </row>
    <row r="34" spans="2:13" ht="200.45" customHeight="1">
      <c r="B34" s="61" t="s">
        <v>66</v>
      </c>
      <c r="C34" s="22" t="s">
        <v>67</v>
      </c>
      <c r="D34" s="62" t="s">
        <v>68</v>
      </c>
      <c r="E34" s="63">
        <v>12.8</v>
      </c>
      <c r="F34" s="63">
        <v>23.9</v>
      </c>
      <c r="G34" s="63">
        <v>18.8</v>
      </c>
      <c r="H34" s="64">
        <v>343</v>
      </c>
      <c r="I34" s="62" t="s">
        <v>69</v>
      </c>
      <c r="J34" s="65">
        <v>15.36</v>
      </c>
      <c r="K34" s="65">
        <v>28.68</v>
      </c>
      <c r="L34" s="65">
        <v>22.56</v>
      </c>
      <c r="M34" s="64">
        <v>411.6</v>
      </c>
    </row>
    <row r="35" spans="2:13">
      <c r="B35" s="21" t="s">
        <v>47</v>
      </c>
      <c r="C35" s="22" t="s">
        <v>48</v>
      </c>
      <c r="D35" s="23" t="s">
        <v>49</v>
      </c>
      <c r="E35" s="24">
        <v>0.25</v>
      </c>
      <c r="F35" s="24">
        <v>0.05</v>
      </c>
      <c r="G35" s="24">
        <v>12</v>
      </c>
      <c r="H35" s="24">
        <v>51.5</v>
      </c>
      <c r="I35" s="23" t="s">
        <v>49</v>
      </c>
      <c r="J35" s="29">
        <v>0.25</v>
      </c>
      <c r="K35" s="29">
        <v>0.05</v>
      </c>
      <c r="L35" s="29">
        <v>12</v>
      </c>
      <c r="M35" s="30">
        <v>51.5</v>
      </c>
    </row>
    <row r="36" spans="2:13">
      <c r="B36" s="21"/>
      <c r="C36" s="22" t="s">
        <v>6</v>
      </c>
      <c r="D36" s="23">
        <v>30</v>
      </c>
      <c r="E36" s="24">
        <v>2.1</v>
      </c>
      <c r="F36" s="24">
        <v>0.2</v>
      </c>
      <c r="G36" s="24">
        <v>13.4</v>
      </c>
      <c r="H36" s="24">
        <v>63</v>
      </c>
      <c r="I36" s="23">
        <v>40</v>
      </c>
      <c r="J36" s="29">
        <v>2.84</v>
      </c>
      <c r="K36" s="29">
        <v>0.2</v>
      </c>
      <c r="L36" s="29">
        <v>17.920000000000002</v>
      </c>
      <c r="M36" s="30">
        <v>84</v>
      </c>
    </row>
    <row r="37" spans="2:13">
      <c r="B37" s="21"/>
      <c r="C37" s="22" t="s">
        <v>117</v>
      </c>
      <c r="D37" s="23">
        <v>15</v>
      </c>
      <c r="E37" s="24">
        <v>1.22</v>
      </c>
      <c r="F37" s="24">
        <v>0.06</v>
      </c>
      <c r="G37" s="24">
        <v>7.92</v>
      </c>
      <c r="H37" s="60">
        <v>37.200000000000003</v>
      </c>
      <c r="I37" s="23">
        <v>30</v>
      </c>
      <c r="J37" s="29">
        <v>2.37</v>
      </c>
      <c r="K37" s="29">
        <v>0.42</v>
      </c>
      <c r="L37" s="29">
        <v>16.260000000000002</v>
      </c>
      <c r="M37" s="30">
        <v>79.8</v>
      </c>
    </row>
    <row r="38" spans="2:13" ht="99" thickBot="1">
      <c r="B38" s="66"/>
      <c r="C38" s="22"/>
      <c r="D38" s="67"/>
      <c r="E38" s="50"/>
      <c r="F38" s="50"/>
      <c r="G38" s="50"/>
      <c r="H38" s="68"/>
      <c r="I38" s="35"/>
      <c r="J38" s="36"/>
      <c r="K38" s="36"/>
      <c r="L38" s="36"/>
      <c r="M38" s="37"/>
    </row>
    <row r="39" spans="2:13" ht="81" customHeight="1" thickBot="1">
      <c r="B39" s="38"/>
      <c r="C39" s="39" t="s">
        <v>33</v>
      </c>
      <c r="D39" s="40">
        <f>SUM(D31:D38)</f>
        <v>310</v>
      </c>
      <c r="E39" s="41">
        <f>SUM(E31:E38)</f>
        <v>21.37</v>
      </c>
      <c r="F39" s="41">
        <f>SUM(F31:F38)</f>
        <v>35.47</v>
      </c>
      <c r="G39" s="41">
        <f>SUM(G31:G38)</f>
        <v>66.599999999999994</v>
      </c>
      <c r="H39" s="42">
        <f>SUM(H31:H38)</f>
        <v>673.40000000000009</v>
      </c>
      <c r="I39" s="40"/>
      <c r="J39" s="41">
        <f>SUM(J31:J38)</f>
        <v>26.92</v>
      </c>
      <c r="K39" s="41">
        <f>SUM(K31:K38)</f>
        <v>43.63</v>
      </c>
      <c r="L39" s="41">
        <f>SUM(L31:L38)</f>
        <v>84.38000000000001</v>
      </c>
      <c r="M39" s="43">
        <f>SUM(M31:M38)</f>
        <v>841.8</v>
      </c>
    </row>
    <row r="40" spans="2:13" ht="81" customHeight="1" thickBot="1">
      <c r="B40" s="44"/>
      <c r="C40" s="45"/>
      <c r="D40" s="46"/>
      <c r="E40" s="47"/>
      <c r="F40" s="47"/>
      <c r="G40" s="47"/>
      <c r="H40" s="48"/>
      <c r="I40" s="49"/>
      <c r="J40" s="50"/>
      <c r="K40" s="50"/>
      <c r="L40" s="50"/>
      <c r="M40" s="51"/>
    </row>
    <row r="41" spans="2:13" ht="81" customHeight="1" thickBot="1">
      <c r="B41" s="44"/>
      <c r="C41" s="45" t="s">
        <v>46</v>
      </c>
      <c r="D41" s="46"/>
      <c r="E41" s="47"/>
      <c r="F41" s="47"/>
      <c r="G41" s="47"/>
      <c r="H41" s="48">
        <f>H39/H69*100</f>
        <v>30.609090909090913</v>
      </c>
      <c r="I41" s="49"/>
      <c r="J41" s="50"/>
      <c r="K41" s="50"/>
      <c r="L41" s="50"/>
      <c r="M41" s="52">
        <f>M39/M69*100</f>
        <v>31.177777777777777</v>
      </c>
    </row>
    <row r="42" spans="2:13" ht="99" thickBot="1">
      <c r="B42" s="184" t="s">
        <v>24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6"/>
    </row>
    <row r="43" spans="2:13">
      <c r="B43" s="69"/>
      <c r="C43" s="54"/>
      <c r="D43" s="70"/>
      <c r="E43" s="71"/>
      <c r="F43" s="71"/>
      <c r="G43" s="71"/>
      <c r="H43" s="72"/>
      <c r="I43" s="73"/>
      <c r="J43" s="74"/>
      <c r="K43" s="74"/>
      <c r="L43" s="74"/>
      <c r="M43" s="75"/>
    </row>
    <row r="44" spans="2:13" ht="94.9" customHeight="1">
      <c r="B44" s="76" t="s">
        <v>164</v>
      </c>
      <c r="C44" s="22" t="s">
        <v>165</v>
      </c>
      <c r="D44" s="62">
        <v>150</v>
      </c>
      <c r="E44" s="63">
        <v>6</v>
      </c>
      <c r="F44" s="63">
        <v>4.9000000000000004</v>
      </c>
      <c r="G44" s="63">
        <v>26.4</v>
      </c>
      <c r="H44" s="63">
        <v>173.8</v>
      </c>
      <c r="I44" s="62">
        <v>150</v>
      </c>
      <c r="J44" s="63">
        <v>6</v>
      </c>
      <c r="K44" s="63">
        <v>4.9000000000000004</v>
      </c>
      <c r="L44" s="63">
        <v>26.4</v>
      </c>
      <c r="M44" s="64">
        <v>173.8</v>
      </c>
    </row>
    <row r="45" spans="2:13" ht="106.9" customHeight="1">
      <c r="B45" s="76"/>
      <c r="C45" s="22" t="s">
        <v>83</v>
      </c>
      <c r="D45" s="77">
        <v>200</v>
      </c>
      <c r="E45" s="78">
        <v>5.2</v>
      </c>
      <c r="F45" s="78">
        <v>5.6</v>
      </c>
      <c r="G45" s="78">
        <v>8.6</v>
      </c>
      <c r="H45" s="78">
        <v>104</v>
      </c>
      <c r="I45" s="77">
        <v>200</v>
      </c>
      <c r="J45" s="78">
        <v>5.2</v>
      </c>
      <c r="K45" s="78">
        <v>5.6</v>
      </c>
      <c r="L45" s="78">
        <v>8.6</v>
      </c>
      <c r="M45" s="79">
        <v>104</v>
      </c>
    </row>
    <row r="46" spans="2:13" ht="99" thickBot="1">
      <c r="B46" s="21"/>
      <c r="C46" s="22"/>
      <c r="D46" s="23"/>
      <c r="E46" s="24"/>
      <c r="F46" s="24"/>
      <c r="G46" s="24"/>
      <c r="H46" s="24"/>
      <c r="I46" s="23"/>
      <c r="J46" s="24"/>
      <c r="K46" s="24"/>
      <c r="L46" s="24"/>
      <c r="M46" s="30"/>
    </row>
    <row r="47" spans="2:13" ht="91.15" customHeight="1" thickBot="1">
      <c r="B47" s="80"/>
      <c r="C47" s="39" t="s">
        <v>33</v>
      </c>
      <c r="D47" s="81"/>
      <c r="E47" s="82">
        <f>SUM(E44:E46)</f>
        <v>11.2</v>
      </c>
      <c r="F47" s="82">
        <f>SUM(F44:F46)</f>
        <v>10.5</v>
      </c>
      <c r="G47" s="82">
        <f>SUM(G44:G46)</f>
        <v>35</v>
      </c>
      <c r="H47" s="83">
        <f>SUM(H44:H46)</f>
        <v>277.8</v>
      </c>
      <c r="I47" s="81"/>
      <c r="J47" s="82">
        <f>SUM(J44:J46)</f>
        <v>11.2</v>
      </c>
      <c r="K47" s="82">
        <f>SUM(K44:K46)</f>
        <v>10.5</v>
      </c>
      <c r="L47" s="82">
        <f>SUM(L44:L46)</f>
        <v>35</v>
      </c>
      <c r="M47" s="83">
        <f>SUM(M44:M46)</f>
        <v>277.8</v>
      </c>
    </row>
    <row r="48" spans="2:13" ht="81" customHeight="1" thickBot="1">
      <c r="B48" s="44"/>
      <c r="C48" s="45"/>
      <c r="D48" s="46"/>
      <c r="E48" s="47"/>
      <c r="F48" s="47"/>
      <c r="G48" s="47"/>
      <c r="H48" s="48"/>
      <c r="I48" s="49"/>
      <c r="J48" s="50"/>
      <c r="K48" s="50"/>
      <c r="L48" s="50"/>
      <c r="M48" s="51"/>
    </row>
    <row r="49" spans="2:13" ht="81" customHeight="1" thickBot="1">
      <c r="B49" s="44"/>
      <c r="C49" s="45" t="s">
        <v>46</v>
      </c>
      <c r="D49" s="46"/>
      <c r="E49" s="47"/>
      <c r="F49" s="47"/>
      <c r="G49" s="47"/>
      <c r="H49" s="48">
        <f>H47/H69*100</f>
        <v>12.627272727272729</v>
      </c>
      <c r="I49" s="49"/>
      <c r="J49" s="50"/>
      <c r="K49" s="50"/>
      <c r="L49" s="50"/>
      <c r="M49" s="52">
        <f>M47/M69*100</f>
        <v>10.28888888888889</v>
      </c>
    </row>
    <row r="50" spans="2:13" ht="91.15" customHeight="1" thickBot="1">
      <c r="B50" s="187" t="s">
        <v>25</v>
      </c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  <row r="51" spans="2:13" s="92" customFormat="1" ht="91.15" customHeight="1">
      <c r="B51" s="84"/>
      <c r="C51" s="85"/>
      <c r="D51" s="86"/>
      <c r="E51" s="87"/>
      <c r="F51" s="87"/>
      <c r="G51" s="87"/>
      <c r="H51" s="88"/>
      <c r="I51" s="89"/>
      <c r="J51" s="90"/>
      <c r="K51" s="90"/>
      <c r="L51" s="90"/>
      <c r="M51" s="91"/>
    </row>
    <row r="52" spans="2:13">
      <c r="B52" s="21" t="s">
        <v>3</v>
      </c>
      <c r="C52" s="22" t="s">
        <v>86</v>
      </c>
      <c r="D52" s="23"/>
      <c r="E52" s="24"/>
      <c r="F52" s="24"/>
      <c r="G52" s="24"/>
      <c r="H52" s="24"/>
      <c r="I52" s="28">
        <v>75</v>
      </c>
      <c r="J52" s="29">
        <v>10.050000000000001</v>
      </c>
      <c r="K52" s="29">
        <v>13.8</v>
      </c>
      <c r="L52" s="29">
        <v>10.65</v>
      </c>
      <c r="M52" s="30">
        <v>207</v>
      </c>
    </row>
    <row r="53" spans="2:13">
      <c r="B53" s="21" t="s">
        <v>105</v>
      </c>
      <c r="C53" s="22" t="s">
        <v>106</v>
      </c>
      <c r="D53" s="23"/>
      <c r="E53" s="24"/>
      <c r="F53" s="24"/>
      <c r="G53" s="24"/>
      <c r="H53" s="24"/>
      <c r="I53" s="28">
        <v>150</v>
      </c>
      <c r="J53" s="29">
        <v>5.0999999999999996</v>
      </c>
      <c r="K53" s="29">
        <v>4.3499999999999996</v>
      </c>
      <c r="L53" s="29">
        <v>30.3</v>
      </c>
      <c r="M53" s="30">
        <v>180</v>
      </c>
    </row>
    <row r="54" spans="2:13">
      <c r="B54" s="61" t="s">
        <v>158</v>
      </c>
      <c r="C54" s="22" t="s">
        <v>159</v>
      </c>
      <c r="D54" s="62"/>
      <c r="E54" s="63"/>
      <c r="F54" s="63"/>
      <c r="G54" s="63"/>
      <c r="H54" s="64"/>
      <c r="I54" s="62">
        <v>200</v>
      </c>
      <c r="J54" s="65">
        <v>3.8</v>
      </c>
      <c r="K54" s="65">
        <v>3.9</v>
      </c>
      <c r="L54" s="65">
        <v>20.7</v>
      </c>
      <c r="M54" s="64">
        <v>133</v>
      </c>
    </row>
    <row r="55" spans="2:13">
      <c r="B55" s="21"/>
      <c r="C55" s="22" t="s">
        <v>88</v>
      </c>
      <c r="D55" s="23"/>
      <c r="E55" s="24"/>
      <c r="F55" s="24"/>
      <c r="G55" s="24"/>
      <c r="H55" s="30"/>
      <c r="I55" s="23">
        <v>30</v>
      </c>
      <c r="J55" s="29">
        <v>2.37</v>
      </c>
      <c r="K55" s="29">
        <v>0.42</v>
      </c>
      <c r="L55" s="29">
        <v>16.260000000000002</v>
      </c>
      <c r="M55" s="30">
        <v>79.8</v>
      </c>
    </row>
    <row r="56" spans="2:13">
      <c r="B56" s="21" t="s">
        <v>118</v>
      </c>
      <c r="C56" s="22" t="s">
        <v>119</v>
      </c>
      <c r="D56" s="23"/>
      <c r="E56" s="29"/>
      <c r="F56" s="29"/>
      <c r="G56" s="29"/>
      <c r="H56" s="29"/>
      <c r="I56" s="31">
        <v>15</v>
      </c>
      <c r="J56" s="32">
        <v>3.5</v>
      </c>
      <c r="K56" s="32">
        <v>4.4000000000000004</v>
      </c>
      <c r="L56" s="32">
        <v>0</v>
      </c>
      <c r="M56" s="33">
        <v>51</v>
      </c>
    </row>
    <row r="57" spans="2:13">
      <c r="B57" s="21" t="s">
        <v>89</v>
      </c>
      <c r="C57" s="22" t="s">
        <v>21</v>
      </c>
      <c r="D57" s="34"/>
      <c r="E57" s="32"/>
      <c r="F57" s="32"/>
      <c r="G57" s="32"/>
      <c r="H57" s="93"/>
      <c r="I57" s="31">
        <v>100</v>
      </c>
      <c r="J57" s="32">
        <v>0.4</v>
      </c>
      <c r="K57" s="32">
        <v>0.4</v>
      </c>
      <c r="L57" s="32">
        <v>9.8000000000000007</v>
      </c>
      <c r="M57" s="33">
        <v>45</v>
      </c>
    </row>
    <row r="58" spans="2:13" ht="99" thickBot="1">
      <c r="B58" s="94"/>
      <c r="C58" s="95"/>
      <c r="D58" s="96"/>
      <c r="E58" s="97"/>
      <c r="F58" s="97"/>
      <c r="G58" s="97"/>
      <c r="H58" s="98"/>
      <c r="I58" s="96"/>
      <c r="J58" s="97"/>
      <c r="K58" s="97"/>
      <c r="L58" s="97"/>
      <c r="M58" s="98"/>
    </row>
    <row r="59" spans="2:13" ht="99" thickBot="1">
      <c r="B59" s="99"/>
      <c r="C59" s="100" t="s">
        <v>33</v>
      </c>
      <c r="D59" s="101"/>
      <c r="E59" s="102"/>
      <c r="F59" s="102"/>
      <c r="G59" s="102"/>
      <c r="H59" s="103"/>
      <c r="I59" s="104"/>
      <c r="J59" s="102">
        <f>SUM(J52:J58)</f>
        <v>25.22</v>
      </c>
      <c r="K59" s="102">
        <f>SUM(K52:K58)</f>
        <v>27.269999999999996</v>
      </c>
      <c r="L59" s="102">
        <f>SUM(L52:L58)</f>
        <v>87.710000000000008</v>
      </c>
      <c r="M59" s="103">
        <f>SUM(M52:M58)</f>
        <v>695.8</v>
      </c>
    </row>
    <row r="60" spans="2:13" ht="81" customHeight="1" thickBot="1">
      <c r="B60" s="44"/>
      <c r="C60" s="45"/>
      <c r="D60" s="46"/>
      <c r="E60" s="47"/>
      <c r="F60" s="47"/>
      <c r="G60" s="47"/>
      <c r="H60" s="48"/>
      <c r="I60" s="46"/>
      <c r="J60" s="47"/>
      <c r="K60" s="47"/>
      <c r="L60" s="47"/>
      <c r="M60" s="52"/>
    </row>
    <row r="61" spans="2:13" ht="81" customHeight="1" thickBot="1">
      <c r="B61" s="44"/>
      <c r="C61" s="45" t="s">
        <v>46</v>
      </c>
      <c r="D61" s="46"/>
      <c r="E61" s="47"/>
      <c r="F61" s="47"/>
      <c r="G61" s="47"/>
      <c r="H61" s="48"/>
      <c r="I61" s="46"/>
      <c r="J61" s="47"/>
      <c r="K61" s="47"/>
      <c r="L61" s="47"/>
      <c r="M61" s="52">
        <f>M59/M69*100</f>
        <v>25.770370370370372</v>
      </c>
    </row>
    <row r="62" spans="2:13" ht="99" thickBot="1">
      <c r="B62" s="80"/>
      <c r="C62" s="39"/>
      <c r="D62" s="81"/>
      <c r="E62" s="105"/>
      <c r="F62" s="105"/>
      <c r="G62" s="105"/>
      <c r="H62" s="106"/>
      <c r="I62" s="81"/>
      <c r="J62" s="105"/>
      <c r="K62" s="105"/>
      <c r="L62" s="105"/>
      <c r="M62" s="107"/>
    </row>
    <row r="63" spans="2:13" ht="184.9" customHeight="1" thickBot="1">
      <c r="B63" s="108"/>
      <c r="C63" s="109" t="s">
        <v>35</v>
      </c>
      <c r="D63" s="110"/>
      <c r="E63" s="111">
        <f>E26+E39+E47</f>
        <v>52.990000000000009</v>
      </c>
      <c r="F63" s="111">
        <f>F26+F39+F47</f>
        <v>67.94</v>
      </c>
      <c r="G63" s="111">
        <f>G26+G39+G47</f>
        <v>176.26</v>
      </c>
      <c r="H63" s="111">
        <f>H26+H39+H47</f>
        <v>1527.4</v>
      </c>
      <c r="I63" s="110"/>
      <c r="J63" s="111">
        <f>J39+J47+J59</f>
        <v>63.34</v>
      </c>
      <c r="K63" s="111">
        <f>K39+K47+K59</f>
        <v>81.400000000000006</v>
      </c>
      <c r="L63" s="111">
        <f>L39+L47+L59</f>
        <v>207.09000000000003</v>
      </c>
      <c r="M63" s="15">
        <f>M39+M47+M59</f>
        <v>1815.3999999999999</v>
      </c>
    </row>
    <row r="64" spans="2:13" ht="99" thickBot="1">
      <c r="B64" s="112"/>
      <c r="C64" s="12"/>
      <c r="D64" s="110"/>
      <c r="E64" s="113"/>
      <c r="F64" s="113"/>
      <c r="G64" s="113"/>
      <c r="H64" s="114"/>
      <c r="I64" s="110"/>
      <c r="J64" s="113"/>
      <c r="K64" s="113"/>
      <c r="L64" s="113"/>
      <c r="M64" s="115"/>
    </row>
    <row r="65" spans="2:13" ht="99" thickBot="1">
      <c r="B65" s="116"/>
      <c r="C65" s="117" t="s">
        <v>34</v>
      </c>
      <c r="D65" s="118"/>
      <c r="E65" s="41">
        <f>E63*4</f>
        <v>211.96000000000004</v>
      </c>
      <c r="F65" s="41">
        <f>F63*9</f>
        <v>611.46</v>
      </c>
      <c r="G65" s="41">
        <f>G63*4</f>
        <v>705.04</v>
      </c>
      <c r="H65" s="42">
        <f>E65+F65+G65</f>
        <v>1528.46</v>
      </c>
      <c r="I65" s="118"/>
      <c r="J65" s="41">
        <f>J63*4</f>
        <v>253.36</v>
      </c>
      <c r="K65" s="41">
        <f>K63*9</f>
        <v>732.6</v>
      </c>
      <c r="L65" s="41">
        <f>L63*4</f>
        <v>828.36000000000013</v>
      </c>
      <c r="M65" s="43">
        <f>J65+K65+L65</f>
        <v>1814.3200000000002</v>
      </c>
    </row>
    <row r="66" spans="2:13" ht="99" thickBot="1">
      <c r="B66" s="119"/>
      <c r="C66" s="120"/>
      <c r="D66" s="55"/>
      <c r="E66" s="56"/>
      <c r="F66" s="56"/>
      <c r="G66" s="56"/>
      <c r="H66" s="57"/>
      <c r="I66" s="55"/>
      <c r="J66" s="56"/>
      <c r="K66" s="56"/>
      <c r="L66" s="56"/>
      <c r="M66" s="121"/>
    </row>
    <row r="67" spans="2:13" ht="291" thickBot="1">
      <c r="B67" s="112"/>
      <c r="C67" s="12" t="s">
        <v>104</v>
      </c>
      <c r="D67" s="110"/>
      <c r="E67" s="122">
        <f>E65/H65*100</f>
        <v>13.867552961804694</v>
      </c>
      <c r="F67" s="122">
        <v>32</v>
      </c>
      <c r="G67" s="122">
        <v>57</v>
      </c>
      <c r="H67" s="123">
        <f>H63/H69*100</f>
        <v>69.427272727272722</v>
      </c>
      <c r="I67" s="118"/>
      <c r="J67" s="124">
        <f>J65/M65*100</f>
        <v>13.964460514132016</v>
      </c>
      <c r="K67" s="124">
        <v>32</v>
      </c>
      <c r="L67" s="124">
        <v>58</v>
      </c>
      <c r="M67" s="125">
        <f>M63/M69*100</f>
        <v>67.237037037037027</v>
      </c>
    </row>
    <row r="68" spans="2:13" ht="193.9" customHeight="1" thickBot="1">
      <c r="B68" s="108"/>
      <c r="C68" s="109" t="s">
        <v>43</v>
      </c>
      <c r="D68" s="118"/>
      <c r="E68" s="126">
        <f>E26+E39</f>
        <v>41.790000000000006</v>
      </c>
      <c r="F68" s="126">
        <f>F26+F39</f>
        <v>57.44</v>
      </c>
      <c r="G68" s="126">
        <f>G26+G39</f>
        <v>141.26</v>
      </c>
      <c r="H68" s="127">
        <f>H26+H39</f>
        <v>1249.6000000000001</v>
      </c>
      <c r="I68" s="128"/>
      <c r="J68" s="111">
        <f>J26+J39</f>
        <v>26.92</v>
      </c>
      <c r="K68" s="111">
        <f>K26+K39</f>
        <v>43.63</v>
      </c>
      <c r="L68" s="111">
        <f>L26+L39</f>
        <v>84.38000000000001</v>
      </c>
      <c r="M68" s="127">
        <f>M39+M47</f>
        <v>1119.5999999999999</v>
      </c>
    </row>
    <row r="69" spans="2:13" ht="99" thickBot="1">
      <c r="B69" s="129"/>
      <c r="C69" s="130" t="s">
        <v>37</v>
      </c>
      <c r="D69" s="124"/>
      <c r="E69" s="124"/>
      <c r="F69" s="124"/>
      <c r="G69" s="124"/>
      <c r="H69" s="42">
        <v>2200</v>
      </c>
      <c r="I69" s="118"/>
      <c r="J69" s="41"/>
      <c r="K69" s="41"/>
      <c r="L69" s="41"/>
      <c r="M69" s="43">
        <v>2700</v>
      </c>
    </row>
    <row r="70" spans="2:13" s="92" customFormat="1" ht="99" thickBot="1">
      <c r="B70" s="131"/>
      <c r="C70" s="54"/>
      <c r="D70" s="9"/>
      <c r="E70" s="9"/>
      <c r="F70" s="9"/>
      <c r="G70" s="9"/>
      <c r="H70" s="132"/>
      <c r="I70" s="9"/>
      <c r="J70" s="132"/>
      <c r="K70" s="132"/>
      <c r="L70" s="132"/>
      <c r="M70" s="132"/>
    </row>
    <row r="71" spans="2:13" ht="99" thickBot="1">
      <c r="B71" s="192" t="s">
        <v>0</v>
      </c>
      <c r="C71" s="12"/>
      <c r="D71" s="13"/>
      <c r="E71" s="14"/>
      <c r="F71" s="14" t="s">
        <v>7</v>
      </c>
      <c r="G71" s="14"/>
      <c r="H71" s="15"/>
      <c r="I71" s="16"/>
      <c r="J71" s="14"/>
      <c r="K71" s="14" t="s">
        <v>15</v>
      </c>
      <c r="L71" s="14"/>
      <c r="M71" s="15"/>
    </row>
    <row r="72" spans="2:13" ht="407.25" customHeight="1" thickBot="1">
      <c r="B72" s="193"/>
      <c r="C72" s="17" t="s">
        <v>1</v>
      </c>
      <c r="D72" s="133" t="s">
        <v>27</v>
      </c>
      <c r="E72" s="134" t="s">
        <v>28</v>
      </c>
      <c r="F72" s="134" t="s">
        <v>29</v>
      </c>
      <c r="G72" s="134" t="s">
        <v>30</v>
      </c>
      <c r="H72" s="20" t="s">
        <v>26</v>
      </c>
      <c r="I72" s="133" t="s">
        <v>27</v>
      </c>
      <c r="J72" s="134" t="s">
        <v>28</v>
      </c>
      <c r="K72" s="134" t="s">
        <v>29</v>
      </c>
      <c r="L72" s="19" t="s">
        <v>30</v>
      </c>
      <c r="M72" s="20" t="s">
        <v>26</v>
      </c>
    </row>
    <row r="73" spans="2:13" ht="118.5" customHeight="1" thickBot="1">
      <c r="B73" s="187" t="s">
        <v>31</v>
      </c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9"/>
    </row>
    <row r="74" spans="2:13" ht="118.5" customHeight="1" thickBot="1">
      <c r="B74" s="187" t="s">
        <v>38</v>
      </c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9"/>
    </row>
    <row r="75" spans="2:13" ht="118.5" customHeight="1" thickBot="1">
      <c r="B75" s="187" t="s">
        <v>50</v>
      </c>
      <c r="C75" s="188"/>
      <c r="D75" s="188"/>
      <c r="E75" s="188"/>
      <c r="F75" s="188"/>
      <c r="G75" s="188"/>
      <c r="H75" s="188"/>
      <c r="I75" s="190"/>
      <c r="J75" s="190"/>
      <c r="K75" s="190"/>
      <c r="L75" s="190"/>
      <c r="M75" s="191"/>
    </row>
    <row r="76" spans="2:13">
      <c r="B76" s="21"/>
      <c r="C76" s="22"/>
      <c r="D76" s="23"/>
      <c r="E76" s="24"/>
      <c r="F76" s="24"/>
      <c r="G76" s="24"/>
      <c r="H76" s="60"/>
      <c r="I76" s="25"/>
      <c r="J76" s="26"/>
      <c r="K76" s="26"/>
      <c r="L76" s="26"/>
      <c r="M76" s="27"/>
    </row>
    <row r="77" spans="2:13">
      <c r="B77" s="21"/>
      <c r="C77" s="22" t="s">
        <v>126</v>
      </c>
      <c r="D77" s="23">
        <v>30</v>
      </c>
      <c r="E77" s="29">
        <v>0.7</v>
      </c>
      <c r="F77" s="29">
        <v>0.1</v>
      </c>
      <c r="G77" s="29">
        <v>3.4</v>
      </c>
      <c r="H77" s="60">
        <v>17.100000000000001</v>
      </c>
      <c r="I77" s="135"/>
      <c r="J77" s="136"/>
      <c r="K77" s="136"/>
      <c r="L77" s="136"/>
      <c r="M77" s="137"/>
    </row>
    <row r="78" spans="2:13" ht="112.15" customHeight="1">
      <c r="B78" s="21" t="s">
        <v>128</v>
      </c>
      <c r="C78" s="22" t="s">
        <v>129</v>
      </c>
      <c r="D78" s="23">
        <v>80</v>
      </c>
      <c r="E78" s="24">
        <v>9.9</v>
      </c>
      <c r="F78" s="24">
        <v>6.7</v>
      </c>
      <c r="G78" s="24">
        <v>11.4</v>
      </c>
      <c r="H78" s="24">
        <v>145.6</v>
      </c>
      <c r="I78" s="23"/>
      <c r="J78" s="24"/>
      <c r="K78" s="24"/>
      <c r="L78" s="24"/>
      <c r="M78" s="30"/>
    </row>
    <row r="79" spans="2:13">
      <c r="B79" s="21" t="s">
        <v>44</v>
      </c>
      <c r="C79" s="22" t="s">
        <v>45</v>
      </c>
      <c r="D79" s="23">
        <v>100</v>
      </c>
      <c r="E79" s="24">
        <v>2.2000000000000002</v>
      </c>
      <c r="F79" s="24">
        <v>3.1333333333333333</v>
      </c>
      <c r="G79" s="24">
        <v>19</v>
      </c>
      <c r="H79" s="24">
        <v>112.66666666666667</v>
      </c>
      <c r="I79" s="23"/>
      <c r="J79" s="24"/>
      <c r="K79" s="24"/>
      <c r="L79" s="24"/>
      <c r="M79" s="30"/>
    </row>
    <row r="80" spans="2:13" ht="108" customHeight="1">
      <c r="B80" s="21" t="s">
        <v>5</v>
      </c>
      <c r="C80" s="22" t="s">
        <v>92</v>
      </c>
      <c r="D80" s="23">
        <v>200</v>
      </c>
      <c r="E80" s="24">
        <v>0.2</v>
      </c>
      <c r="F80" s="24">
        <v>0.2</v>
      </c>
      <c r="G80" s="24">
        <v>21.8</v>
      </c>
      <c r="H80" s="60">
        <v>88</v>
      </c>
      <c r="I80" s="28"/>
      <c r="J80" s="24"/>
      <c r="K80" s="24"/>
      <c r="L80" s="24"/>
      <c r="M80" s="30"/>
    </row>
    <row r="81" spans="2:13">
      <c r="B81" s="21"/>
      <c r="C81" s="22" t="s">
        <v>6</v>
      </c>
      <c r="D81" s="23">
        <v>40</v>
      </c>
      <c r="E81" s="24">
        <v>2.9</v>
      </c>
      <c r="F81" s="24">
        <v>0.3</v>
      </c>
      <c r="G81" s="24">
        <v>17.899999999999999</v>
      </c>
      <c r="H81" s="24">
        <v>84</v>
      </c>
      <c r="I81" s="28"/>
      <c r="J81" s="24"/>
      <c r="K81" s="24"/>
      <c r="L81" s="24"/>
      <c r="M81" s="30"/>
    </row>
    <row r="82" spans="2:13" ht="99" thickBot="1">
      <c r="B82" s="66"/>
      <c r="C82" s="22"/>
      <c r="D82" s="67"/>
      <c r="E82" s="50"/>
      <c r="F82" s="50"/>
      <c r="G82" s="50"/>
      <c r="H82" s="68"/>
      <c r="I82" s="35"/>
      <c r="J82" s="36"/>
      <c r="K82" s="36"/>
      <c r="L82" s="36"/>
      <c r="M82" s="37"/>
    </row>
    <row r="83" spans="2:13" ht="93" customHeight="1" thickBot="1">
      <c r="B83" s="38"/>
      <c r="C83" s="39" t="s">
        <v>33</v>
      </c>
      <c r="D83" s="40"/>
      <c r="E83" s="41">
        <f>SUM(E76:E81)</f>
        <v>15.9</v>
      </c>
      <c r="F83" s="41">
        <f>SUM(F76:F81)</f>
        <v>10.433333333333334</v>
      </c>
      <c r="G83" s="41">
        <f>SUM(G76:G81)</f>
        <v>73.5</v>
      </c>
      <c r="H83" s="42">
        <f>SUM(H76:H81)</f>
        <v>447.36666666666667</v>
      </c>
      <c r="I83" s="40"/>
      <c r="J83" s="41"/>
      <c r="K83" s="41"/>
      <c r="L83" s="41"/>
      <c r="M83" s="43"/>
    </row>
    <row r="84" spans="2:13" ht="81" customHeight="1" thickBot="1">
      <c r="B84" s="44"/>
      <c r="C84" s="45"/>
      <c r="D84" s="46"/>
      <c r="E84" s="47"/>
      <c r="F84" s="47"/>
      <c r="G84" s="47"/>
      <c r="H84" s="48"/>
      <c r="I84" s="49"/>
      <c r="J84" s="50"/>
      <c r="K84" s="50"/>
      <c r="L84" s="50"/>
      <c r="M84" s="51"/>
    </row>
    <row r="85" spans="2:13" ht="81" customHeight="1" thickBot="1">
      <c r="B85" s="44"/>
      <c r="C85" s="45" t="s">
        <v>46</v>
      </c>
      <c r="D85" s="46"/>
      <c r="E85" s="47"/>
      <c r="F85" s="47"/>
      <c r="G85" s="47"/>
      <c r="H85" s="48">
        <f>H83/H129*100</f>
        <v>20.334848484848486</v>
      </c>
      <c r="I85" s="49"/>
      <c r="J85" s="50"/>
      <c r="K85" s="50"/>
      <c r="L85" s="50"/>
      <c r="M85" s="52"/>
    </row>
    <row r="86" spans="2:13" ht="118.5" customHeight="1" thickBot="1">
      <c r="B86" s="187" t="s">
        <v>23</v>
      </c>
      <c r="C86" s="188"/>
      <c r="D86" s="188"/>
      <c r="E86" s="188"/>
      <c r="F86" s="188"/>
      <c r="G86" s="188"/>
      <c r="H86" s="188"/>
      <c r="I86" s="190"/>
      <c r="J86" s="190"/>
      <c r="K86" s="190"/>
      <c r="L86" s="190"/>
      <c r="M86" s="191"/>
    </row>
    <row r="87" spans="2:13">
      <c r="B87" s="53"/>
      <c r="C87" s="54"/>
      <c r="D87" s="55"/>
      <c r="E87" s="56"/>
      <c r="F87" s="56"/>
      <c r="G87" s="56"/>
      <c r="H87" s="57"/>
      <c r="I87" s="25"/>
      <c r="J87" s="58"/>
      <c r="K87" s="58"/>
      <c r="L87" s="58"/>
      <c r="M87" s="59"/>
    </row>
    <row r="88" spans="2:13" ht="91.15" customHeight="1">
      <c r="B88" s="21" t="s">
        <v>51</v>
      </c>
      <c r="C88" s="22" t="s">
        <v>96</v>
      </c>
      <c r="D88" s="23">
        <v>60</v>
      </c>
      <c r="E88" s="24">
        <v>5.7</v>
      </c>
      <c r="F88" s="24">
        <v>11.65</v>
      </c>
      <c r="G88" s="24">
        <v>1.7</v>
      </c>
      <c r="H88" s="24">
        <v>135.69999999999999</v>
      </c>
      <c r="I88" s="23"/>
      <c r="J88" s="29"/>
      <c r="K88" s="29"/>
      <c r="L88" s="29"/>
      <c r="M88" s="30"/>
    </row>
    <row r="89" spans="2:13">
      <c r="B89" s="21" t="s">
        <v>51</v>
      </c>
      <c r="C89" s="22" t="s">
        <v>63</v>
      </c>
      <c r="D89" s="23"/>
      <c r="E89" s="24"/>
      <c r="F89" s="24"/>
      <c r="G89" s="24"/>
      <c r="H89" s="60"/>
      <c r="I89" s="23">
        <v>75</v>
      </c>
      <c r="J89" s="29">
        <v>8.6</v>
      </c>
      <c r="K89" s="29">
        <v>12.9</v>
      </c>
      <c r="L89" s="29">
        <v>3</v>
      </c>
      <c r="M89" s="30">
        <v>164.9</v>
      </c>
    </row>
    <row r="90" spans="2:13" ht="196.15" customHeight="1">
      <c r="B90" s="21" t="s">
        <v>8</v>
      </c>
      <c r="C90" s="22" t="s">
        <v>94</v>
      </c>
      <c r="D90" s="23">
        <v>200</v>
      </c>
      <c r="E90" s="24">
        <v>1.8</v>
      </c>
      <c r="F90" s="24">
        <v>4.8</v>
      </c>
      <c r="G90" s="24">
        <v>7.2</v>
      </c>
      <c r="H90" s="60">
        <v>80</v>
      </c>
      <c r="I90" s="23">
        <v>200</v>
      </c>
      <c r="J90" s="29">
        <v>1.8</v>
      </c>
      <c r="K90" s="29">
        <v>4.8</v>
      </c>
      <c r="L90" s="29">
        <v>7.2</v>
      </c>
      <c r="M90" s="30">
        <v>80</v>
      </c>
    </row>
    <row r="91" spans="2:13">
      <c r="B91" s="21"/>
      <c r="C91" s="22" t="s">
        <v>9</v>
      </c>
      <c r="D91" s="23">
        <v>10</v>
      </c>
      <c r="E91" s="24">
        <v>0.2</v>
      </c>
      <c r="F91" s="24">
        <v>1.6</v>
      </c>
      <c r="G91" s="24">
        <v>0.4</v>
      </c>
      <c r="H91" s="24">
        <v>16.2</v>
      </c>
      <c r="I91" s="23">
        <v>10</v>
      </c>
      <c r="J91" s="29">
        <v>0.2</v>
      </c>
      <c r="K91" s="29">
        <v>1.6</v>
      </c>
      <c r="L91" s="29">
        <v>0.4</v>
      </c>
      <c r="M91" s="30">
        <v>16.2</v>
      </c>
    </row>
    <row r="92" spans="2:13" ht="105" customHeight="1">
      <c r="B92" s="21" t="s">
        <v>17</v>
      </c>
      <c r="C92" s="22" t="s">
        <v>123</v>
      </c>
      <c r="D92" s="23">
        <v>60</v>
      </c>
      <c r="E92" s="24">
        <v>12.5</v>
      </c>
      <c r="F92" s="24">
        <v>6.1</v>
      </c>
      <c r="G92" s="24">
        <v>5.4</v>
      </c>
      <c r="H92" s="24">
        <v>128.6</v>
      </c>
      <c r="I92" s="23">
        <v>80</v>
      </c>
      <c r="J92" s="29">
        <v>16.7</v>
      </c>
      <c r="K92" s="29">
        <v>8.1</v>
      </c>
      <c r="L92" s="29">
        <v>7.2</v>
      </c>
      <c r="M92" s="30">
        <v>171.5</v>
      </c>
    </row>
    <row r="93" spans="2:13" ht="105" customHeight="1">
      <c r="B93" s="21"/>
      <c r="C93" s="22" t="s">
        <v>139</v>
      </c>
      <c r="D93" s="23">
        <v>20</v>
      </c>
      <c r="E93" s="29">
        <v>0.4</v>
      </c>
      <c r="F93" s="29">
        <v>0</v>
      </c>
      <c r="G93" s="29">
        <v>4</v>
      </c>
      <c r="H93" s="60">
        <v>74</v>
      </c>
      <c r="I93" s="23">
        <v>20</v>
      </c>
      <c r="J93" s="29">
        <v>0.4</v>
      </c>
      <c r="K93" s="29">
        <v>0</v>
      </c>
      <c r="L93" s="29">
        <v>4</v>
      </c>
      <c r="M93" s="30">
        <v>74</v>
      </c>
    </row>
    <row r="94" spans="2:13">
      <c r="B94" s="21" t="s">
        <v>10</v>
      </c>
      <c r="C94" s="22" t="s">
        <v>11</v>
      </c>
      <c r="D94" s="23">
        <v>100</v>
      </c>
      <c r="E94" s="24">
        <v>2.1</v>
      </c>
      <c r="F94" s="24">
        <v>3.3</v>
      </c>
      <c r="G94" s="24">
        <v>13.4</v>
      </c>
      <c r="H94" s="60">
        <v>92</v>
      </c>
      <c r="I94" s="28">
        <v>150</v>
      </c>
      <c r="J94" s="29">
        <v>3.15</v>
      </c>
      <c r="K94" s="29">
        <v>4.95</v>
      </c>
      <c r="L94" s="29">
        <v>20.100000000000001</v>
      </c>
      <c r="M94" s="30">
        <v>138</v>
      </c>
    </row>
    <row r="95" spans="2:13">
      <c r="B95" s="21"/>
      <c r="C95" s="22" t="s">
        <v>125</v>
      </c>
      <c r="D95" s="23">
        <v>180</v>
      </c>
      <c r="E95" s="24">
        <v>0.5</v>
      </c>
      <c r="F95" s="24">
        <v>0.4</v>
      </c>
      <c r="G95" s="24">
        <v>20.9</v>
      </c>
      <c r="H95" s="24">
        <v>90</v>
      </c>
      <c r="I95" s="23">
        <v>180</v>
      </c>
      <c r="J95" s="29">
        <v>0.5</v>
      </c>
      <c r="K95" s="29">
        <v>0.4</v>
      </c>
      <c r="L95" s="29">
        <v>20.9</v>
      </c>
      <c r="M95" s="30">
        <v>90</v>
      </c>
    </row>
    <row r="96" spans="2:13">
      <c r="B96" s="21"/>
      <c r="C96" s="22" t="s">
        <v>6</v>
      </c>
      <c r="D96" s="23">
        <v>15</v>
      </c>
      <c r="E96" s="24">
        <v>1.0649999999999999</v>
      </c>
      <c r="F96" s="24">
        <v>7.4999999999999997E-2</v>
      </c>
      <c r="G96" s="24">
        <v>6.72</v>
      </c>
      <c r="H96" s="24">
        <v>31.5</v>
      </c>
      <c r="I96" s="23">
        <v>30</v>
      </c>
      <c r="J96" s="29">
        <v>2.1</v>
      </c>
      <c r="K96" s="29">
        <v>0.2</v>
      </c>
      <c r="L96" s="29">
        <v>13.4</v>
      </c>
      <c r="M96" s="30">
        <v>63</v>
      </c>
    </row>
    <row r="97" spans="2:13">
      <c r="B97" s="21"/>
      <c r="C97" s="22" t="s">
        <v>117</v>
      </c>
      <c r="D97" s="23">
        <v>15</v>
      </c>
      <c r="E97" s="24">
        <v>1.22</v>
      </c>
      <c r="F97" s="24">
        <v>0.06</v>
      </c>
      <c r="G97" s="24">
        <v>7.92</v>
      </c>
      <c r="H97" s="60">
        <v>37.200000000000003</v>
      </c>
      <c r="I97" s="23">
        <v>30</v>
      </c>
      <c r="J97" s="29">
        <v>2.4300000000000002</v>
      </c>
      <c r="K97" s="29">
        <v>0.12</v>
      </c>
      <c r="L97" s="29">
        <v>15.84</v>
      </c>
      <c r="M97" s="30">
        <v>74.400000000000006</v>
      </c>
    </row>
    <row r="98" spans="2:13">
      <c r="B98" s="21" t="s">
        <v>89</v>
      </c>
      <c r="C98" s="22" t="s">
        <v>21</v>
      </c>
      <c r="D98" s="23">
        <v>200</v>
      </c>
      <c r="E98" s="24">
        <v>0.8</v>
      </c>
      <c r="F98" s="24">
        <v>0.8</v>
      </c>
      <c r="G98" s="24">
        <v>19.600000000000001</v>
      </c>
      <c r="H98" s="24">
        <v>90</v>
      </c>
      <c r="I98" s="77">
        <v>200</v>
      </c>
      <c r="J98" s="78">
        <v>0.8</v>
      </c>
      <c r="K98" s="78">
        <v>0.8</v>
      </c>
      <c r="L98" s="78">
        <v>19.600000000000001</v>
      </c>
      <c r="M98" s="79">
        <v>90</v>
      </c>
    </row>
    <row r="99" spans="2:13" ht="99" thickBot="1">
      <c r="B99" s="66"/>
      <c r="C99" s="22"/>
      <c r="D99" s="67"/>
      <c r="E99" s="50"/>
      <c r="F99" s="50"/>
      <c r="G99" s="50"/>
      <c r="H99" s="68"/>
      <c r="I99" s="35"/>
      <c r="J99" s="36"/>
      <c r="K99" s="36"/>
      <c r="L99" s="36"/>
      <c r="M99" s="37"/>
    </row>
    <row r="100" spans="2:13" ht="81" customHeight="1" thickBot="1">
      <c r="B100" s="38"/>
      <c r="C100" s="39" t="s">
        <v>33</v>
      </c>
      <c r="D100" s="40"/>
      <c r="E100" s="41">
        <f>SUM(E88:E99)</f>
        <v>26.285</v>
      </c>
      <c r="F100" s="41">
        <f>SUM(F88:F99)</f>
        <v>28.784999999999997</v>
      </c>
      <c r="G100" s="41">
        <f>SUM(G88:G99)</f>
        <v>87.240000000000009</v>
      </c>
      <c r="H100" s="42">
        <f>SUM(H88:H99)</f>
        <v>775.2</v>
      </c>
      <c r="I100" s="40"/>
      <c r="J100" s="41">
        <f>SUM(J88:J99)</f>
        <v>36.679999999999993</v>
      </c>
      <c r="K100" s="41">
        <f>SUM(K88:K99)</f>
        <v>33.869999999999997</v>
      </c>
      <c r="L100" s="41">
        <f>SUM(L88:L99)</f>
        <v>111.64000000000001</v>
      </c>
      <c r="M100" s="43">
        <f>SUM(M88:M99)</f>
        <v>962</v>
      </c>
    </row>
    <row r="101" spans="2:13" ht="81" customHeight="1" thickBot="1">
      <c r="B101" s="44"/>
      <c r="C101" s="45"/>
      <c r="D101" s="46"/>
      <c r="E101" s="47"/>
      <c r="F101" s="47"/>
      <c r="G101" s="47"/>
      <c r="H101" s="48"/>
      <c r="I101" s="49"/>
      <c r="J101" s="50"/>
      <c r="K101" s="50"/>
      <c r="L101" s="50"/>
      <c r="M101" s="51"/>
    </row>
    <row r="102" spans="2:13" ht="81" customHeight="1" thickBot="1">
      <c r="B102" s="44"/>
      <c r="C102" s="45" t="s">
        <v>46</v>
      </c>
      <c r="D102" s="46"/>
      <c r="E102" s="47"/>
      <c r="F102" s="47"/>
      <c r="G102" s="47"/>
      <c r="H102" s="48">
        <f>H100/H129*100</f>
        <v>35.236363636363635</v>
      </c>
      <c r="I102" s="49"/>
      <c r="J102" s="50"/>
      <c r="K102" s="50"/>
      <c r="L102" s="50"/>
      <c r="M102" s="52">
        <f>M100/M129*100</f>
        <v>35.629629629629626</v>
      </c>
    </row>
    <row r="103" spans="2:13" ht="99" thickBot="1">
      <c r="B103" s="184" t="s">
        <v>24</v>
      </c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6"/>
    </row>
    <row r="104" spans="2:13">
      <c r="B104" s="69"/>
      <c r="C104" s="54"/>
      <c r="D104" s="70"/>
      <c r="E104" s="71"/>
      <c r="F104" s="71"/>
      <c r="G104" s="71"/>
      <c r="H104" s="72"/>
      <c r="I104" s="73"/>
      <c r="J104" s="74"/>
      <c r="K104" s="74"/>
      <c r="L104" s="74"/>
      <c r="M104" s="75"/>
    </row>
    <row r="105" spans="2:13" ht="184.15" customHeight="1">
      <c r="B105" s="76" t="s">
        <v>121</v>
      </c>
      <c r="C105" s="22" t="s">
        <v>122</v>
      </c>
      <c r="D105" s="62">
        <v>75</v>
      </c>
      <c r="E105" s="63">
        <v>5.5</v>
      </c>
      <c r="F105" s="63">
        <v>3.4</v>
      </c>
      <c r="G105" s="63">
        <v>39.200000000000003</v>
      </c>
      <c r="H105" s="64">
        <v>209</v>
      </c>
      <c r="I105" s="62">
        <v>75</v>
      </c>
      <c r="J105" s="63">
        <v>5.5</v>
      </c>
      <c r="K105" s="63">
        <v>3.4</v>
      </c>
      <c r="L105" s="63">
        <v>39.200000000000003</v>
      </c>
      <c r="M105" s="64">
        <v>209</v>
      </c>
    </row>
    <row r="106" spans="2:13">
      <c r="B106" s="21" t="s">
        <v>18</v>
      </c>
      <c r="C106" s="22" t="s">
        <v>19</v>
      </c>
      <c r="D106" s="23">
        <v>200</v>
      </c>
      <c r="E106" s="24">
        <v>1.4</v>
      </c>
      <c r="F106" s="24">
        <v>1</v>
      </c>
      <c r="G106" s="24">
        <v>16</v>
      </c>
      <c r="H106" s="60">
        <v>78</v>
      </c>
      <c r="I106" s="28">
        <v>200</v>
      </c>
      <c r="J106" s="24">
        <v>1.4</v>
      </c>
      <c r="K106" s="24">
        <v>1</v>
      </c>
      <c r="L106" s="24">
        <v>16</v>
      </c>
      <c r="M106" s="30">
        <v>78</v>
      </c>
    </row>
    <row r="107" spans="2:13" ht="99" thickBot="1">
      <c r="B107" s="69"/>
      <c r="C107" s="54"/>
      <c r="D107" s="138"/>
      <c r="E107" s="139"/>
      <c r="F107" s="139"/>
      <c r="G107" s="139"/>
      <c r="H107" s="140"/>
      <c r="I107" s="96"/>
      <c r="J107" s="141"/>
      <c r="K107" s="141"/>
      <c r="L107" s="141"/>
      <c r="M107" s="142"/>
    </row>
    <row r="108" spans="2:13" ht="91.15" customHeight="1" thickBot="1">
      <c r="B108" s="80"/>
      <c r="C108" s="39" t="s">
        <v>33</v>
      </c>
      <c r="D108" s="81"/>
      <c r="E108" s="82">
        <f>SUM(E105:E107)</f>
        <v>6.9</v>
      </c>
      <c r="F108" s="82">
        <f>SUM(F105:F107)</f>
        <v>4.4000000000000004</v>
      </c>
      <c r="G108" s="82">
        <f>SUM(G105:G107)</f>
        <v>55.2</v>
      </c>
      <c r="H108" s="83">
        <f>SUM(H105:H107)</f>
        <v>287</v>
      </c>
      <c r="I108" s="143"/>
      <c r="J108" s="82">
        <f>SUM(J105:J107)</f>
        <v>6.9</v>
      </c>
      <c r="K108" s="82">
        <f>SUM(K105:K107)</f>
        <v>4.4000000000000004</v>
      </c>
      <c r="L108" s="82">
        <f>SUM(L105:L107)</f>
        <v>55.2</v>
      </c>
      <c r="M108" s="83">
        <f>SUM(M105:M107)</f>
        <v>287</v>
      </c>
    </row>
    <row r="109" spans="2:13" ht="81" customHeight="1" thickBot="1">
      <c r="B109" s="44"/>
      <c r="C109" s="45"/>
      <c r="D109" s="46"/>
      <c r="E109" s="47"/>
      <c r="F109" s="47"/>
      <c r="G109" s="47"/>
      <c r="H109" s="48"/>
      <c r="I109" s="49"/>
      <c r="J109" s="50"/>
      <c r="K109" s="50"/>
      <c r="L109" s="50"/>
      <c r="M109" s="51"/>
    </row>
    <row r="110" spans="2:13" ht="81" customHeight="1" thickBot="1">
      <c r="B110" s="44"/>
      <c r="C110" s="45" t="s">
        <v>46</v>
      </c>
      <c r="D110" s="46"/>
      <c r="E110" s="47"/>
      <c r="F110" s="47"/>
      <c r="G110" s="47"/>
      <c r="H110" s="48">
        <f>H108/H129*100</f>
        <v>13.045454545454547</v>
      </c>
      <c r="I110" s="49"/>
      <c r="J110" s="50"/>
      <c r="K110" s="50"/>
      <c r="L110" s="50"/>
      <c r="M110" s="52">
        <f>M108/M129*100</f>
        <v>10.62962962962963</v>
      </c>
    </row>
    <row r="111" spans="2:13" ht="91.15" customHeight="1" thickBot="1">
      <c r="B111" s="187" t="s">
        <v>25</v>
      </c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9"/>
    </row>
    <row r="112" spans="2:13">
      <c r="B112" s="69"/>
      <c r="C112" s="54"/>
      <c r="D112" s="70"/>
      <c r="E112" s="71"/>
      <c r="F112" s="71"/>
      <c r="G112" s="71"/>
      <c r="H112" s="144"/>
      <c r="I112" s="145"/>
      <c r="J112" s="146"/>
      <c r="K112" s="146"/>
      <c r="L112" s="146"/>
      <c r="M112" s="147"/>
    </row>
    <row r="113" spans="2:13">
      <c r="B113" s="69"/>
      <c r="C113" s="22" t="s">
        <v>126</v>
      </c>
      <c r="D113" s="62"/>
      <c r="E113" s="148"/>
      <c r="F113" s="148"/>
      <c r="G113" s="148"/>
      <c r="H113" s="149"/>
      <c r="I113" s="23">
        <v>30</v>
      </c>
      <c r="J113" s="29">
        <v>0.7</v>
      </c>
      <c r="K113" s="29">
        <v>0.1</v>
      </c>
      <c r="L113" s="29">
        <v>3.4</v>
      </c>
      <c r="M113" s="30">
        <v>17.100000000000001</v>
      </c>
    </row>
    <row r="114" spans="2:13" ht="110.45" customHeight="1">
      <c r="B114" s="21" t="s">
        <v>128</v>
      </c>
      <c r="C114" s="22" t="s">
        <v>129</v>
      </c>
      <c r="D114" s="23"/>
      <c r="E114" s="24"/>
      <c r="F114" s="24"/>
      <c r="G114" s="24"/>
      <c r="H114" s="60"/>
      <c r="I114" s="62">
        <v>100</v>
      </c>
      <c r="J114" s="65">
        <v>12.4</v>
      </c>
      <c r="K114" s="65">
        <v>8.4</v>
      </c>
      <c r="L114" s="65">
        <v>14.2</v>
      </c>
      <c r="M114" s="64">
        <v>182</v>
      </c>
    </row>
    <row r="115" spans="2:13" ht="105.6" customHeight="1">
      <c r="B115" s="21" t="s">
        <v>44</v>
      </c>
      <c r="C115" s="22" t="s">
        <v>45</v>
      </c>
      <c r="D115" s="23"/>
      <c r="E115" s="24"/>
      <c r="F115" s="24"/>
      <c r="G115" s="24"/>
      <c r="H115" s="24"/>
      <c r="I115" s="150">
        <v>180</v>
      </c>
      <c r="J115" s="65">
        <v>4.5</v>
      </c>
      <c r="K115" s="65">
        <v>6.48</v>
      </c>
      <c r="L115" s="65">
        <v>39.42</v>
      </c>
      <c r="M115" s="64">
        <v>234</v>
      </c>
    </row>
    <row r="116" spans="2:13" ht="91.15" customHeight="1">
      <c r="B116" s="21" t="s">
        <v>5</v>
      </c>
      <c r="C116" s="22" t="s">
        <v>92</v>
      </c>
      <c r="D116" s="23"/>
      <c r="E116" s="24"/>
      <c r="F116" s="24"/>
      <c r="G116" s="24"/>
      <c r="H116" s="60"/>
      <c r="I116" s="23">
        <v>200</v>
      </c>
      <c r="J116" s="29">
        <v>0.2</v>
      </c>
      <c r="K116" s="29">
        <v>0.2</v>
      </c>
      <c r="L116" s="29">
        <v>21.8</v>
      </c>
      <c r="M116" s="30">
        <v>88</v>
      </c>
    </row>
    <row r="117" spans="2:13" ht="103.15" customHeight="1">
      <c r="B117" s="21"/>
      <c r="C117" s="22" t="s">
        <v>6</v>
      </c>
      <c r="D117" s="23"/>
      <c r="E117" s="24"/>
      <c r="F117" s="24"/>
      <c r="G117" s="24"/>
      <c r="H117" s="60"/>
      <c r="I117" s="77">
        <v>30</v>
      </c>
      <c r="J117" s="78">
        <v>2.1</v>
      </c>
      <c r="K117" s="78">
        <v>0.2</v>
      </c>
      <c r="L117" s="78">
        <v>13.4</v>
      </c>
      <c r="M117" s="79">
        <v>63</v>
      </c>
    </row>
    <row r="118" spans="2:13" ht="99" thickBot="1">
      <c r="B118" s="21"/>
      <c r="C118" s="22"/>
      <c r="D118" s="28"/>
      <c r="E118" s="24"/>
      <c r="F118" s="24"/>
      <c r="G118" s="24"/>
      <c r="H118" s="60"/>
      <c r="I118" s="151"/>
      <c r="J118" s="36"/>
      <c r="K118" s="36"/>
      <c r="L118" s="36"/>
      <c r="M118" s="37"/>
    </row>
    <row r="119" spans="2:13" ht="99" thickBot="1">
      <c r="B119" s="80"/>
      <c r="C119" s="39" t="s">
        <v>33</v>
      </c>
      <c r="D119" s="81"/>
      <c r="E119" s="82"/>
      <c r="F119" s="82"/>
      <c r="G119" s="82"/>
      <c r="H119" s="152"/>
      <c r="I119" s="81"/>
      <c r="J119" s="82">
        <f>SUM(J114:J118)</f>
        <v>19.2</v>
      </c>
      <c r="K119" s="82">
        <f>SUM(K114:K118)</f>
        <v>15.28</v>
      </c>
      <c r="L119" s="82">
        <f>SUM(L114:L118)</f>
        <v>88.820000000000007</v>
      </c>
      <c r="M119" s="83">
        <f>SUM(M114:M118)</f>
        <v>567</v>
      </c>
    </row>
    <row r="120" spans="2:13" ht="81" customHeight="1" thickBot="1">
      <c r="B120" s="44"/>
      <c r="C120" s="45"/>
      <c r="D120" s="46"/>
      <c r="E120" s="47"/>
      <c r="F120" s="47"/>
      <c r="G120" s="47"/>
      <c r="H120" s="48"/>
      <c r="I120" s="46"/>
      <c r="J120" s="47"/>
      <c r="K120" s="47"/>
      <c r="L120" s="47"/>
      <c r="M120" s="52"/>
    </row>
    <row r="121" spans="2:13" ht="81" customHeight="1" thickBot="1">
      <c r="B121" s="44"/>
      <c r="C121" s="45" t="s">
        <v>46</v>
      </c>
      <c r="D121" s="46"/>
      <c r="E121" s="47"/>
      <c r="F121" s="47"/>
      <c r="G121" s="47"/>
      <c r="H121" s="48"/>
      <c r="I121" s="46"/>
      <c r="J121" s="47"/>
      <c r="K121" s="47"/>
      <c r="L121" s="47"/>
      <c r="M121" s="52">
        <f>M119/M129*100</f>
        <v>21</v>
      </c>
    </row>
    <row r="122" spans="2:13" ht="99" thickBot="1">
      <c r="B122" s="80"/>
      <c r="C122" s="39"/>
      <c r="D122" s="81"/>
      <c r="E122" s="105"/>
      <c r="F122" s="105"/>
      <c r="G122" s="105"/>
      <c r="H122" s="106"/>
      <c r="I122" s="81"/>
      <c r="J122" s="105"/>
      <c r="K122" s="105"/>
      <c r="L122" s="105"/>
      <c r="M122" s="107"/>
    </row>
    <row r="123" spans="2:13" ht="184.9" customHeight="1" thickBot="1">
      <c r="B123" s="108"/>
      <c r="C123" s="109" t="s">
        <v>35</v>
      </c>
      <c r="D123" s="110"/>
      <c r="E123" s="111">
        <f>E83+E100+E108</f>
        <v>49.085000000000001</v>
      </c>
      <c r="F123" s="111">
        <f>F83+F100+F108</f>
        <v>43.618333333333332</v>
      </c>
      <c r="G123" s="111">
        <f>G83+G100+G108</f>
        <v>215.94</v>
      </c>
      <c r="H123" s="111">
        <f>H83+H100+H108</f>
        <v>1509.5666666666666</v>
      </c>
      <c r="I123" s="118"/>
      <c r="J123" s="126">
        <f>J100+J108+J119</f>
        <v>62.779999999999987</v>
      </c>
      <c r="K123" s="126">
        <f>K100+K108+K119</f>
        <v>53.55</v>
      </c>
      <c r="L123" s="126">
        <f>L100+L108+L119</f>
        <v>255.66000000000003</v>
      </c>
      <c r="M123" s="127">
        <f>M100+M108+M119</f>
        <v>1816</v>
      </c>
    </row>
    <row r="124" spans="2:13" ht="99" thickBot="1">
      <c r="B124" s="112"/>
      <c r="C124" s="12"/>
      <c r="D124" s="110"/>
      <c r="E124" s="113"/>
      <c r="F124" s="113"/>
      <c r="G124" s="113"/>
      <c r="H124" s="114"/>
      <c r="I124" s="110"/>
      <c r="J124" s="113"/>
      <c r="K124" s="113"/>
      <c r="L124" s="113"/>
      <c r="M124" s="115"/>
    </row>
    <row r="125" spans="2:13" ht="99" thickBot="1">
      <c r="B125" s="116"/>
      <c r="C125" s="117" t="s">
        <v>34</v>
      </c>
      <c r="D125" s="118"/>
      <c r="E125" s="41">
        <f>E123*4</f>
        <v>196.34</v>
      </c>
      <c r="F125" s="41">
        <f>F123*9</f>
        <v>392.565</v>
      </c>
      <c r="G125" s="41">
        <f>G123*4</f>
        <v>863.76</v>
      </c>
      <c r="H125" s="42">
        <f>E125+F125+G125</f>
        <v>1452.665</v>
      </c>
      <c r="I125" s="118"/>
      <c r="J125" s="41">
        <f>J123*4</f>
        <v>251.11999999999995</v>
      </c>
      <c r="K125" s="41">
        <f>K123*9</f>
        <v>481.95</v>
      </c>
      <c r="L125" s="41">
        <f>L123*4</f>
        <v>1022.6400000000001</v>
      </c>
      <c r="M125" s="43">
        <f>J125+K125+L125</f>
        <v>1755.71</v>
      </c>
    </row>
    <row r="126" spans="2:13" ht="99" thickBot="1">
      <c r="B126" s="119"/>
      <c r="C126" s="120"/>
      <c r="D126" s="55"/>
      <c r="E126" s="56"/>
      <c r="F126" s="56"/>
      <c r="G126" s="56"/>
      <c r="H126" s="57"/>
      <c r="I126" s="55"/>
      <c r="J126" s="56"/>
      <c r="K126" s="56"/>
      <c r="L126" s="56"/>
      <c r="M126" s="121"/>
    </row>
    <row r="127" spans="2:13" ht="291" thickBot="1">
      <c r="B127" s="112"/>
      <c r="C127" s="153" t="s">
        <v>104</v>
      </c>
      <c r="D127" s="110"/>
      <c r="E127" s="122">
        <f>E125/H125*100</f>
        <v>13.515848457834394</v>
      </c>
      <c r="F127" s="122">
        <v>30</v>
      </c>
      <c r="G127" s="122">
        <f>G125/H125*100</f>
        <v>59.46037111102698</v>
      </c>
      <c r="H127" s="154">
        <f>H123/H129*100</f>
        <v>68.61666666666666</v>
      </c>
      <c r="I127" s="155"/>
      <c r="J127" s="124">
        <f>J125/M125*100</f>
        <v>14.303045491567513</v>
      </c>
      <c r="K127" s="124">
        <v>30</v>
      </c>
      <c r="L127" s="124">
        <f>L125/M125*100</f>
        <v>58.246521350336913</v>
      </c>
      <c r="M127" s="125">
        <f>M123/M129*100</f>
        <v>67.259259259259267</v>
      </c>
    </row>
    <row r="128" spans="2:13" ht="211.9" customHeight="1" thickBot="1">
      <c r="B128" s="108"/>
      <c r="C128" s="109" t="s">
        <v>43</v>
      </c>
      <c r="D128" s="110"/>
      <c r="E128" s="111">
        <f>E83+E100</f>
        <v>42.185000000000002</v>
      </c>
      <c r="F128" s="111">
        <f>F83+F100</f>
        <v>39.218333333333334</v>
      </c>
      <c r="G128" s="111">
        <f>G83+G100</f>
        <v>160.74</v>
      </c>
      <c r="H128" s="15">
        <f>H83+H100</f>
        <v>1222.5666666666666</v>
      </c>
      <c r="I128" s="111"/>
      <c r="J128" s="111">
        <f>J83+J100</f>
        <v>36.679999999999993</v>
      </c>
      <c r="K128" s="111">
        <f>K83+K100</f>
        <v>33.869999999999997</v>
      </c>
      <c r="L128" s="111">
        <f>L83+L100</f>
        <v>111.64000000000001</v>
      </c>
      <c r="M128" s="127">
        <f>M100+M108</f>
        <v>1249</v>
      </c>
    </row>
    <row r="129" spans="2:13" ht="99" thickBot="1">
      <c r="B129" s="129"/>
      <c r="C129" s="156" t="s">
        <v>37</v>
      </c>
      <c r="D129" s="118"/>
      <c r="E129" s="124"/>
      <c r="F129" s="124"/>
      <c r="G129" s="124"/>
      <c r="H129" s="43">
        <v>2200</v>
      </c>
      <c r="I129" s="155"/>
      <c r="J129" s="41"/>
      <c r="K129" s="41"/>
      <c r="L129" s="41"/>
      <c r="M129" s="43">
        <v>2700</v>
      </c>
    </row>
    <row r="130" spans="2:13" s="92" customFormat="1" ht="99" thickBot="1">
      <c r="B130" s="131"/>
      <c r="C130" s="54"/>
      <c r="D130" s="9"/>
      <c r="E130" s="9"/>
      <c r="F130" s="9"/>
      <c r="G130" s="9"/>
      <c r="H130" s="132"/>
      <c r="I130" s="9"/>
      <c r="J130" s="132"/>
      <c r="K130" s="132"/>
      <c r="L130" s="132"/>
      <c r="M130" s="132"/>
    </row>
    <row r="131" spans="2:13" ht="99" thickBot="1">
      <c r="B131" s="192" t="s">
        <v>0</v>
      </c>
      <c r="C131" s="12"/>
      <c r="D131" s="13"/>
      <c r="E131" s="14"/>
      <c r="F131" s="14" t="s">
        <v>7</v>
      </c>
      <c r="G131" s="14"/>
      <c r="H131" s="15"/>
      <c r="I131" s="16"/>
      <c r="J131" s="14"/>
      <c r="K131" s="14" t="s">
        <v>15</v>
      </c>
      <c r="L131" s="14"/>
      <c r="M131" s="15"/>
    </row>
    <row r="132" spans="2:13" ht="407.25" customHeight="1" thickBot="1">
      <c r="B132" s="193"/>
      <c r="C132" s="17" t="s">
        <v>1</v>
      </c>
      <c r="D132" s="133" t="s">
        <v>27</v>
      </c>
      <c r="E132" s="134" t="s">
        <v>28</v>
      </c>
      <c r="F132" s="134" t="s">
        <v>29</v>
      </c>
      <c r="G132" s="134" t="s">
        <v>30</v>
      </c>
      <c r="H132" s="20" t="s">
        <v>26</v>
      </c>
      <c r="I132" s="133" t="s">
        <v>27</v>
      </c>
      <c r="J132" s="134" t="s">
        <v>28</v>
      </c>
      <c r="K132" s="134" t="s">
        <v>29</v>
      </c>
      <c r="L132" s="19" t="s">
        <v>30</v>
      </c>
      <c r="M132" s="20" t="s">
        <v>26</v>
      </c>
    </row>
    <row r="133" spans="2:13" ht="118.5" customHeight="1" thickBot="1">
      <c r="B133" s="187" t="s">
        <v>31</v>
      </c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9"/>
    </row>
    <row r="134" spans="2:13" ht="118.5" customHeight="1" thickBot="1">
      <c r="B134" s="187" t="s">
        <v>39</v>
      </c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9"/>
    </row>
    <row r="135" spans="2:13" ht="118.5" customHeight="1" thickBot="1">
      <c r="B135" s="187" t="s">
        <v>50</v>
      </c>
      <c r="C135" s="188"/>
      <c r="D135" s="188"/>
      <c r="E135" s="188"/>
      <c r="F135" s="188"/>
      <c r="G135" s="188"/>
      <c r="H135" s="188"/>
      <c r="I135" s="190"/>
      <c r="J135" s="190"/>
      <c r="K135" s="190"/>
      <c r="L135" s="190"/>
      <c r="M135" s="191"/>
    </row>
    <row r="136" spans="2:13">
      <c r="B136" s="53"/>
      <c r="C136" s="54"/>
      <c r="D136" s="55"/>
      <c r="E136" s="56"/>
      <c r="F136" s="56"/>
      <c r="G136" s="56"/>
      <c r="H136" s="57"/>
      <c r="I136" s="25"/>
      <c r="J136" s="58"/>
      <c r="K136" s="58"/>
      <c r="L136" s="58"/>
      <c r="M136" s="59"/>
    </row>
    <row r="137" spans="2:13" ht="129.6" customHeight="1">
      <c r="B137" s="21" t="s">
        <v>17</v>
      </c>
      <c r="C137" s="157" t="s">
        <v>109</v>
      </c>
      <c r="D137" s="23">
        <v>50</v>
      </c>
      <c r="E137" s="24">
        <v>8</v>
      </c>
      <c r="F137" s="24">
        <v>9</v>
      </c>
      <c r="G137" s="24">
        <v>1.5</v>
      </c>
      <c r="H137" s="24">
        <v>120</v>
      </c>
      <c r="I137" s="23"/>
      <c r="J137" s="29"/>
      <c r="K137" s="29"/>
      <c r="L137" s="29"/>
      <c r="M137" s="30"/>
    </row>
    <row r="138" spans="2:13">
      <c r="B138" s="21" t="s">
        <v>13</v>
      </c>
      <c r="C138" s="22" t="s">
        <v>101</v>
      </c>
      <c r="D138" s="23">
        <v>130</v>
      </c>
      <c r="E138" s="24">
        <v>3.12</v>
      </c>
      <c r="F138" s="24">
        <v>4.16</v>
      </c>
      <c r="G138" s="24">
        <v>12.39</v>
      </c>
      <c r="H138" s="24">
        <v>98.8</v>
      </c>
      <c r="I138" s="28"/>
      <c r="J138" s="29"/>
      <c r="K138" s="29"/>
      <c r="L138" s="29"/>
      <c r="M138" s="30"/>
    </row>
    <row r="139" spans="2:13">
      <c r="B139" s="21" t="s">
        <v>17</v>
      </c>
      <c r="C139" s="22" t="s">
        <v>81</v>
      </c>
      <c r="D139" s="23">
        <v>180</v>
      </c>
      <c r="E139" s="24">
        <v>0.6</v>
      </c>
      <c r="F139" s="24">
        <v>0.1</v>
      </c>
      <c r="G139" s="24">
        <v>18.8</v>
      </c>
      <c r="H139" s="24">
        <v>63.6</v>
      </c>
      <c r="I139" s="28"/>
      <c r="J139" s="29"/>
      <c r="K139" s="29"/>
      <c r="L139" s="29"/>
      <c r="M139" s="30"/>
    </row>
    <row r="140" spans="2:13">
      <c r="B140" s="21"/>
      <c r="C140" s="22" t="s">
        <v>117</v>
      </c>
      <c r="D140" s="23">
        <v>30</v>
      </c>
      <c r="E140" s="24">
        <v>2.4300000000000002</v>
      </c>
      <c r="F140" s="24">
        <v>0.12</v>
      </c>
      <c r="G140" s="24">
        <v>15.84</v>
      </c>
      <c r="H140" s="24">
        <v>74.400000000000006</v>
      </c>
      <c r="I140" s="28"/>
      <c r="J140" s="29"/>
      <c r="K140" s="29"/>
      <c r="L140" s="29"/>
      <c r="M140" s="30"/>
    </row>
    <row r="141" spans="2:13">
      <c r="B141" s="21"/>
      <c r="C141" s="22" t="s">
        <v>124</v>
      </c>
      <c r="D141" s="23" t="s">
        <v>91</v>
      </c>
      <c r="E141" s="29">
        <v>6.6</v>
      </c>
      <c r="F141" s="29">
        <v>3.85</v>
      </c>
      <c r="G141" s="29">
        <v>11</v>
      </c>
      <c r="H141" s="30">
        <v>105.05</v>
      </c>
      <c r="I141" s="31"/>
      <c r="J141" s="32"/>
      <c r="K141" s="32"/>
      <c r="L141" s="32"/>
      <c r="M141" s="33"/>
    </row>
    <row r="142" spans="2:13" ht="99" thickBot="1">
      <c r="B142" s="66"/>
      <c r="C142" s="22"/>
      <c r="D142" s="67"/>
      <c r="E142" s="50"/>
      <c r="F142" s="50"/>
      <c r="G142" s="50"/>
      <c r="H142" s="68"/>
      <c r="I142" s="35"/>
      <c r="J142" s="36"/>
      <c r="K142" s="36"/>
      <c r="L142" s="36"/>
      <c r="M142" s="37"/>
    </row>
    <row r="143" spans="2:13" ht="81" customHeight="1" thickBot="1">
      <c r="B143" s="38"/>
      <c r="C143" s="39" t="s">
        <v>33</v>
      </c>
      <c r="D143" s="40"/>
      <c r="E143" s="41">
        <f>SUM(E137:E142)</f>
        <v>20.75</v>
      </c>
      <c r="F143" s="41">
        <f>SUM(F137:F142)</f>
        <v>17.23</v>
      </c>
      <c r="G143" s="41">
        <f>SUM(G137:G142)</f>
        <v>59.53</v>
      </c>
      <c r="H143" s="42">
        <f>SUM(H137:H142)</f>
        <v>461.85000000000008</v>
      </c>
      <c r="I143" s="40"/>
      <c r="J143" s="41"/>
      <c r="K143" s="41"/>
      <c r="L143" s="41"/>
      <c r="M143" s="43"/>
    </row>
    <row r="144" spans="2:13" ht="81" customHeight="1" thickBot="1">
      <c r="B144" s="44"/>
      <c r="C144" s="45"/>
      <c r="D144" s="46"/>
      <c r="E144" s="47"/>
      <c r="F144" s="47"/>
      <c r="G144" s="47"/>
      <c r="H144" s="48"/>
      <c r="I144" s="49"/>
      <c r="J144" s="50"/>
      <c r="K144" s="50"/>
      <c r="L144" s="50"/>
      <c r="M144" s="51"/>
    </row>
    <row r="145" spans="2:13" ht="81" customHeight="1" thickBot="1">
      <c r="B145" s="44"/>
      <c r="C145" s="45" t="s">
        <v>46</v>
      </c>
      <c r="D145" s="46"/>
      <c r="E145" s="47"/>
      <c r="F145" s="47"/>
      <c r="G145" s="47"/>
      <c r="H145" s="48">
        <f>H143/H187*100</f>
        <v>20.993181818181821</v>
      </c>
      <c r="I145" s="49"/>
      <c r="J145" s="50"/>
      <c r="K145" s="50"/>
      <c r="L145" s="50"/>
      <c r="M145" s="52"/>
    </row>
    <row r="146" spans="2:13" ht="118.5" customHeight="1" thickBot="1">
      <c r="B146" s="187" t="s">
        <v>23</v>
      </c>
      <c r="C146" s="188"/>
      <c r="D146" s="188"/>
      <c r="E146" s="188"/>
      <c r="F146" s="188"/>
      <c r="G146" s="188"/>
      <c r="H146" s="188"/>
      <c r="I146" s="190"/>
      <c r="J146" s="190"/>
      <c r="K146" s="190"/>
      <c r="L146" s="190"/>
      <c r="M146" s="191"/>
    </row>
    <row r="147" spans="2:13">
      <c r="B147" s="53"/>
      <c r="C147" s="54"/>
      <c r="D147" s="55"/>
      <c r="E147" s="56"/>
      <c r="F147" s="56"/>
      <c r="G147" s="56"/>
      <c r="H147" s="57"/>
      <c r="I147" s="25"/>
      <c r="J147" s="58"/>
      <c r="K147" s="58"/>
      <c r="L147" s="58"/>
      <c r="M147" s="59"/>
    </row>
    <row r="148" spans="2:13" ht="196.5">
      <c r="B148" s="21" t="s">
        <v>169</v>
      </c>
      <c r="C148" s="22" t="s">
        <v>170</v>
      </c>
      <c r="D148" s="23">
        <v>60</v>
      </c>
      <c r="E148" s="24">
        <v>1.2</v>
      </c>
      <c r="F148" s="24">
        <v>3.1</v>
      </c>
      <c r="G148" s="24">
        <v>6.2</v>
      </c>
      <c r="H148" s="24">
        <v>56.4</v>
      </c>
      <c r="I148" s="23">
        <v>60</v>
      </c>
      <c r="J148" s="29">
        <v>1.2</v>
      </c>
      <c r="K148" s="29">
        <v>3.1</v>
      </c>
      <c r="L148" s="29">
        <v>6.2</v>
      </c>
      <c r="M148" s="30">
        <v>56.4</v>
      </c>
    </row>
    <row r="149" spans="2:13" ht="108" customHeight="1">
      <c r="B149" s="21" t="s">
        <v>143</v>
      </c>
      <c r="C149" s="22" t="s">
        <v>144</v>
      </c>
      <c r="D149" s="23">
        <v>200</v>
      </c>
      <c r="E149" s="24">
        <v>1.8</v>
      </c>
      <c r="F149" s="24">
        <v>5</v>
      </c>
      <c r="G149" s="24">
        <v>11.4</v>
      </c>
      <c r="H149" s="60">
        <v>98</v>
      </c>
      <c r="I149" s="23">
        <v>200</v>
      </c>
      <c r="J149" s="29">
        <v>1.8</v>
      </c>
      <c r="K149" s="29">
        <v>5</v>
      </c>
      <c r="L149" s="29">
        <v>11.4</v>
      </c>
      <c r="M149" s="30">
        <v>98</v>
      </c>
    </row>
    <row r="150" spans="2:13">
      <c r="B150" s="21"/>
      <c r="C150" s="22" t="s">
        <v>9</v>
      </c>
      <c r="D150" s="23">
        <v>5</v>
      </c>
      <c r="E150" s="24">
        <v>0.1</v>
      </c>
      <c r="F150" s="24">
        <v>0.8</v>
      </c>
      <c r="G150" s="24">
        <v>0.2</v>
      </c>
      <c r="H150" s="24">
        <v>8.1</v>
      </c>
      <c r="I150" s="23">
        <v>5</v>
      </c>
      <c r="J150" s="29">
        <v>0.1</v>
      </c>
      <c r="K150" s="29">
        <v>0.8</v>
      </c>
      <c r="L150" s="29">
        <v>0.2</v>
      </c>
      <c r="M150" s="30">
        <v>8.1</v>
      </c>
    </row>
    <row r="151" spans="2:13">
      <c r="B151" s="21" t="s">
        <v>55</v>
      </c>
      <c r="C151" s="22" t="s">
        <v>56</v>
      </c>
      <c r="D151" s="23">
        <v>60</v>
      </c>
      <c r="E151" s="24">
        <v>6.9</v>
      </c>
      <c r="F151" s="24">
        <v>10</v>
      </c>
      <c r="G151" s="24">
        <v>0.9</v>
      </c>
      <c r="H151" s="24">
        <v>121.2</v>
      </c>
      <c r="I151" s="28">
        <v>75</v>
      </c>
      <c r="J151" s="29">
        <v>8.6</v>
      </c>
      <c r="K151" s="29">
        <v>12.5</v>
      </c>
      <c r="L151" s="29">
        <v>1.1000000000000001</v>
      </c>
      <c r="M151" s="30">
        <v>151.5</v>
      </c>
    </row>
    <row r="152" spans="2:13" ht="196.5">
      <c r="B152" s="21" t="s">
        <v>17</v>
      </c>
      <c r="C152" s="22" t="s">
        <v>90</v>
      </c>
      <c r="D152" s="23">
        <v>100</v>
      </c>
      <c r="E152" s="24">
        <v>2.4</v>
      </c>
      <c r="F152" s="24">
        <v>2.2000000000000002</v>
      </c>
      <c r="G152" s="24">
        <v>17.899999999999999</v>
      </c>
      <c r="H152" s="24">
        <v>104</v>
      </c>
      <c r="I152" s="28">
        <v>130</v>
      </c>
      <c r="J152" s="29">
        <v>3.12</v>
      </c>
      <c r="K152" s="29">
        <v>2.86</v>
      </c>
      <c r="L152" s="29">
        <v>23.27</v>
      </c>
      <c r="M152" s="30">
        <v>135.19999999999999</v>
      </c>
    </row>
    <row r="153" spans="2:13" ht="196.5">
      <c r="B153" s="21" t="s">
        <v>52</v>
      </c>
      <c r="C153" s="22" t="s">
        <v>53</v>
      </c>
      <c r="D153" s="23">
        <v>200</v>
      </c>
      <c r="E153" s="24">
        <v>0.4</v>
      </c>
      <c r="F153" s="24">
        <v>0</v>
      </c>
      <c r="G153" s="24">
        <v>26.6</v>
      </c>
      <c r="H153" s="60">
        <v>104</v>
      </c>
      <c r="I153" s="23">
        <v>200</v>
      </c>
      <c r="J153" s="29">
        <v>0.4</v>
      </c>
      <c r="K153" s="29">
        <v>0</v>
      </c>
      <c r="L153" s="29">
        <v>26.6</v>
      </c>
      <c r="M153" s="30">
        <v>104</v>
      </c>
    </row>
    <row r="154" spans="2:13">
      <c r="B154" s="21"/>
      <c r="C154" s="22" t="s">
        <v>6</v>
      </c>
      <c r="D154" s="23">
        <v>30</v>
      </c>
      <c r="E154" s="24">
        <v>2.1</v>
      </c>
      <c r="F154" s="24">
        <v>0.2</v>
      </c>
      <c r="G154" s="24">
        <v>13.4</v>
      </c>
      <c r="H154" s="60">
        <v>63</v>
      </c>
      <c r="I154" s="23">
        <v>40</v>
      </c>
      <c r="J154" s="29">
        <v>2.8</v>
      </c>
      <c r="K154" s="29">
        <v>0.3</v>
      </c>
      <c r="L154" s="29">
        <v>17.899999999999999</v>
      </c>
      <c r="M154" s="30">
        <v>84</v>
      </c>
    </row>
    <row r="155" spans="2:13">
      <c r="B155" s="21"/>
      <c r="C155" s="22" t="s">
        <v>117</v>
      </c>
      <c r="D155" s="23">
        <v>30</v>
      </c>
      <c r="E155" s="24">
        <v>2.4300000000000002</v>
      </c>
      <c r="F155" s="24">
        <v>0.12</v>
      </c>
      <c r="G155" s="24">
        <v>15.84</v>
      </c>
      <c r="H155" s="30">
        <v>74.400000000000006</v>
      </c>
      <c r="I155" s="28">
        <v>40</v>
      </c>
      <c r="J155" s="29">
        <v>3.24</v>
      </c>
      <c r="K155" s="29">
        <v>0.16</v>
      </c>
      <c r="L155" s="29">
        <v>21.12</v>
      </c>
      <c r="M155" s="30">
        <v>99.2</v>
      </c>
    </row>
    <row r="156" spans="2:13">
      <c r="B156" s="21" t="s">
        <v>89</v>
      </c>
      <c r="C156" s="22" t="s">
        <v>21</v>
      </c>
      <c r="D156" s="23">
        <v>200</v>
      </c>
      <c r="E156" s="24">
        <v>0.8</v>
      </c>
      <c r="F156" s="24">
        <v>0.8</v>
      </c>
      <c r="G156" s="24">
        <v>19.600000000000001</v>
      </c>
      <c r="H156" s="30">
        <v>90</v>
      </c>
      <c r="I156" s="23">
        <v>200</v>
      </c>
      <c r="J156" s="29">
        <v>0.8</v>
      </c>
      <c r="K156" s="29">
        <v>0.8</v>
      </c>
      <c r="L156" s="29">
        <v>19.600000000000001</v>
      </c>
      <c r="M156" s="30">
        <v>90</v>
      </c>
    </row>
    <row r="157" spans="2:13" ht="99" thickBot="1">
      <c r="B157" s="66"/>
      <c r="C157" s="22"/>
      <c r="D157" s="67"/>
      <c r="E157" s="50"/>
      <c r="F157" s="50"/>
      <c r="G157" s="50"/>
      <c r="H157" s="68"/>
      <c r="I157" s="35"/>
      <c r="J157" s="36"/>
      <c r="K157" s="36"/>
      <c r="L157" s="36"/>
      <c r="M157" s="37"/>
    </row>
    <row r="158" spans="2:13" ht="81" customHeight="1" thickBot="1">
      <c r="B158" s="38"/>
      <c r="C158" s="39" t="s">
        <v>33</v>
      </c>
      <c r="D158" s="40"/>
      <c r="E158" s="41">
        <f>SUM(E148:E156)</f>
        <v>18.130000000000003</v>
      </c>
      <c r="F158" s="41">
        <f>SUM(F148:F156)</f>
        <v>22.22</v>
      </c>
      <c r="G158" s="41">
        <f>SUM(G148:G156)</f>
        <v>112.03999999999999</v>
      </c>
      <c r="H158" s="42">
        <f>SUM(H148:H156)</f>
        <v>719.1</v>
      </c>
      <c r="I158" s="40"/>
      <c r="J158" s="41">
        <f>SUM(J148:J156)</f>
        <v>22.06</v>
      </c>
      <c r="K158" s="41">
        <f>SUM(K148:K156)</f>
        <v>25.52</v>
      </c>
      <c r="L158" s="41">
        <f>SUM(L148:L156)</f>
        <v>127.39000000000001</v>
      </c>
      <c r="M158" s="43">
        <f>SUM(M148:M156)</f>
        <v>826.40000000000009</v>
      </c>
    </row>
    <row r="159" spans="2:13" ht="81" customHeight="1" thickBot="1">
      <c r="B159" s="44"/>
      <c r="C159" s="45"/>
      <c r="D159" s="46"/>
      <c r="E159" s="47"/>
      <c r="F159" s="47"/>
      <c r="G159" s="47"/>
      <c r="H159" s="48"/>
      <c r="I159" s="49"/>
      <c r="J159" s="50"/>
      <c r="K159" s="50"/>
      <c r="L159" s="50"/>
      <c r="M159" s="51"/>
    </row>
    <row r="160" spans="2:13" ht="81" customHeight="1" thickBot="1">
      <c r="B160" s="44"/>
      <c r="C160" s="45" t="s">
        <v>46</v>
      </c>
      <c r="D160" s="46"/>
      <c r="E160" s="47"/>
      <c r="F160" s="47"/>
      <c r="G160" s="47"/>
      <c r="H160" s="48">
        <f>H158/H187*100</f>
        <v>32.686363636363637</v>
      </c>
      <c r="I160" s="49"/>
      <c r="J160" s="50"/>
      <c r="K160" s="50"/>
      <c r="L160" s="50"/>
      <c r="M160" s="52">
        <f>M158/M187*100</f>
        <v>30.607407407407411</v>
      </c>
    </row>
    <row r="161" spans="2:13" ht="99" thickBot="1">
      <c r="B161" s="184" t="s">
        <v>24</v>
      </c>
      <c r="C161" s="185"/>
      <c r="D161" s="185"/>
      <c r="E161" s="185"/>
      <c r="F161" s="185"/>
      <c r="G161" s="185"/>
      <c r="H161" s="185"/>
      <c r="I161" s="185"/>
      <c r="J161" s="185"/>
      <c r="K161" s="185"/>
      <c r="L161" s="185"/>
      <c r="M161" s="186"/>
    </row>
    <row r="162" spans="2:13">
      <c r="B162" s="69"/>
      <c r="C162" s="54"/>
      <c r="D162" s="70"/>
      <c r="E162" s="71"/>
      <c r="F162" s="71"/>
      <c r="G162" s="71"/>
      <c r="H162" s="72"/>
      <c r="I162" s="73"/>
      <c r="J162" s="74"/>
      <c r="K162" s="74"/>
      <c r="L162" s="74"/>
      <c r="M162" s="75"/>
    </row>
    <row r="163" spans="2:13" ht="100.9" customHeight="1">
      <c r="B163" s="76" t="s">
        <v>51</v>
      </c>
      <c r="C163" s="22" t="s">
        <v>82</v>
      </c>
      <c r="D163" s="62">
        <v>100</v>
      </c>
      <c r="E163" s="63">
        <v>4.7</v>
      </c>
      <c r="F163" s="63">
        <v>4.7</v>
      </c>
      <c r="G163" s="63">
        <v>37</v>
      </c>
      <c r="H163" s="63">
        <v>208</v>
      </c>
      <c r="I163" s="62">
        <v>150</v>
      </c>
      <c r="J163" s="63">
        <v>7.1</v>
      </c>
      <c r="K163" s="63">
        <v>7.1</v>
      </c>
      <c r="L163" s="63">
        <v>55.5</v>
      </c>
      <c r="M163" s="64">
        <v>312</v>
      </c>
    </row>
    <row r="164" spans="2:13">
      <c r="B164" s="76"/>
      <c r="C164" s="22" t="s">
        <v>83</v>
      </c>
      <c r="D164" s="77">
        <v>200</v>
      </c>
      <c r="E164" s="78">
        <v>5.2</v>
      </c>
      <c r="F164" s="78">
        <v>5.6</v>
      </c>
      <c r="G164" s="78">
        <v>8.6</v>
      </c>
      <c r="H164" s="78">
        <v>104</v>
      </c>
      <c r="I164" s="77">
        <v>200</v>
      </c>
      <c r="J164" s="78">
        <v>5.2</v>
      </c>
      <c r="K164" s="78">
        <v>5.6</v>
      </c>
      <c r="L164" s="78">
        <v>8.6</v>
      </c>
      <c r="M164" s="79">
        <v>104</v>
      </c>
    </row>
    <row r="165" spans="2:13" ht="99" thickBot="1">
      <c r="B165" s="21"/>
      <c r="C165" s="22"/>
      <c r="D165" s="23"/>
      <c r="E165" s="24"/>
      <c r="F165" s="24"/>
      <c r="G165" s="24"/>
      <c r="H165" s="24"/>
      <c r="I165" s="23"/>
      <c r="J165" s="24"/>
      <c r="K165" s="24"/>
      <c r="L165" s="24"/>
      <c r="M165" s="30"/>
    </row>
    <row r="166" spans="2:13" ht="91.15" customHeight="1" thickBot="1">
      <c r="B166" s="80"/>
      <c r="C166" s="39" t="s">
        <v>33</v>
      </c>
      <c r="D166" s="81"/>
      <c r="E166" s="82">
        <f>SUM(E163:E165)</f>
        <v>9.9</v>
      </c>
      <c r="F166" s="82">
        <f>SUM(F163:F165)</f>
        <v>10.3</v>
      </c>
      <c r="G166" s="82">
        <f>SUM(G163:G165)</f>
        <v>45.6</v>
      </c>
      <c r="H166" s="83">
        <f>SUM(H163:H165)</f>
        <v>312</v>
      </c>
      <c r="I166" s="143"/>
      <c r="J166" s="82">
        <f>SUM(J163:J165)</f>
        <v>12.3</v>
      </c>
      <c r="K166" s="82">
        <f>SUM(K163:K165)</f>
        <v>12.7</v>
      </c>
      <c r="L166" s="82">
        <f>SUM(L163:L165)</f>
        <v>64.099999999999994</v>
      </c>
      <c r="M166" s="83">
        <f>SUM(M163:M165)</f>
        <v>416</v>
      </c>
    </row>
    <row r="167" spans="2:13" ht="81" customHeight="1" thickBot="1">
      <c r="B167" s="44"/>
      <c r="C167" s="45"/>
      <c r="D167" s="46"/>
      <c r="E167" s="47"/>
      <c r="F167" s="47"/>
      <c r="G167" s="47"/>
      <c r="H167" s="48"/>
      <c r="I167" s="49"/>
      <c r="J167" s="50"/>
      <c r="K167" s="50"/>
      <c r="L167" s="50"/>
      <c r="M167" s="51"/>
    </row>
    <row r="168" spans="2:13" ht="81" customHeight="1" thickBot="1">
      <c r="B168" s="44"/>
      <c r="C168" s="45" t="s">
        <v>46</v>
      </c>
      <c r="D168" s="46"/>
      <c r="E168" s="47"/>
      <c r="F168" s="47"/>
      <c r="G168" s="47"/>
      <c r="H168" s="48">
        <f>H166/H187*100</f>
        <v>14.181818181818182</v>
      </c>
      <c r="I168" s="49"/>
      <c r="J168" s="50"/>
      <c r="K168" s="50"/>
      <c r="L168" s="50"/>
      <c r="M168" s="52">
        <f>M166/M187*100</f>
        <v>15.407407407407408</v>
      </c>
    </row>
    <row r="169" spans="2:13" ht="91.15" customHeight="1" thickBot="1">
      <c r="B169" s="187" t="s">
        <v>25</v>
      </c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9"/>
    </row>
    <row r="170" spans="2:13">
      <c r="B170" s="69"/>
      <c r="C170" s="54"/>
      <c r="D170" s="70"/>
      <c r="E170" s="71"/>
      <c r="F170" s="71"/>
      <c r="G170" s="71"/>
      <c r="H170" s="144"/>
      <c r="I170" s="145"/>
      <c r="J170" s="146"/>
      <c r="K170" s="146"/>
      <c r="L170" s="146"/>
      <c r="M170" s="147"/>
    </row>
    <row r="171" spans="2:13" ht="99.6" customHeight="1">
      <c r="B171" s="21" t="s">
        <v>17</v>
      </c>
      <c r="C171" s="22" t="s">
        <v>127</v>
      </c>
      <c r="D171" s="23"/>
      <c r="E171" s="24"/>
      <c r="F171" s="24"/>
      <c r="G171" s="24"/>
      <c r="H171" s="24"/>
      <c r="I171" s="23">
        <v>75</v>
      </c>
      <c r="J171" s="29">
        <v>12</v>
      </c>
      <c r="K171" s="29">
        <v>13.5</v>
      </c>
      <c r="L171" s="29">
        <v>2.2999999999999998</v>
      </c>
      <c r="M171" s="30">
        <v>180</v>
      </c>
    </row>
    <row r="172" spans="2:13">
      <c r="B172" s="21" t="s">
        <v>13</v>
      </c>
      <c r="C172" s="22" t="s">
        <v>101</v>
      </c>
      <c r="D172" s="23"/>
      <c r="E172" s="24"/>
      <c r="F172" s="24"/>
      <c r="G172" s="24"/>
      <c r="H172" s="24"/>
      <c r="I172" s="62">
        <v>150</v>
      </c>
      <c r="J172" s="65">
        <v>3.6</v>
      </c>
      <c r="K172" s="65">
        <v>4.8</v>
      </c>
      <c r="L172" s="65">
        <v>14.3</v>
      </c>
      <c r="M172" s="64">
        <v>114</v>
      </c>
    </row>
    <row r="173" spans="2:13">
      <c r="B173" s="21" t="s">
        <v>17</v>
      </c>
      <c r="C173" s="22" t="s">
        <v>81</v>
      </c>
      <c r="D173" s="23"/>
      <c r="E173" s="24"/>
      <c r="F173" s="24"/>
      <c r="G173" s="24"/>
      <c r="H173" s="60"/>
      <c r="I173" s="28">
        <v>180</v>
      </c>
      <c r="J173" s="29">
        <v>0.6</v>
      </c>
      <c r="K173" s="29">
        <v>0.1</v>
      </c>
      <c r="L173" s="29">
        <v>18.8</v>
      </c>
      <c r="M173" s="30">
        <v>63.6</v>
      </c>
    </row>
    <row r="174" spans="2:13" ht="102.6" customHeight="1">
      <c r="B174" s="21"/>
      <c r="C174" s="22" t="s">
        <v>117</v>
      </c>
      <c r="D174" s="23"/>
      <c r="E174" s="24"/>
      <c r="F174" s="24"/>
      <c r="G174" s="24"/>
      <c r="H174" s="60"/>
      <c r="I174" s="23">
        <v>60</v>
      </c>
      <c r="J174" s="29">
        <v>4.8600000000000003</v>
      </c>
      <c r="K174" s="29">
        <v>0.24</v>
      </c>
      <c r="L174" s="29">
        <v>31.68</v>
      </c>
      <c r="M174" s="30">
        <v>148.80000000000001</v>
      </c>
    </row>
    <row r="175" spans="2:13" ht="102.6" customHeight="1">
      <c r="B175" s="21"/>
      <c r="C175" s="22" t="s">
        <v>124</v>
      </c>
      <c r="D175" s="23"/>
      <c r="E175" s="29"/>
      <c r="F175" s="29"/>
      <c r="G175" s="29"/>
      <c r="H175" s="60"/>
      <c r="I175" s="23" t="s">
        <v>91</v>
      </c>
      <c r="J175" s="29">
        <v>6.6</v>
      </c>
      <c r="K175" s="29">
        <v>3.85</v>
      </c>
      <c r="L175" s="29">
        <v>11</v>
      </c>
      <c r="M175" s="30">
        <v>105.05</v>
      </c>
    </row>
    <row r="176" spans="2:13" ht="99" thickBot="1">
      <c r="B176" s="21"/>
      <c r="C176" s="22"/>
      <c r="D176" s="28"/>
      <c r="E176" s="24"/>
      <c r="F176" s="24"/>
      <c r="G176" s="24"/>
      <c r="H176" s="60"/>
      <c r="I176" s="151"/>
      <c r="J176" s="36"/>
      <c r="K176" s="36"/>
      <c r="L176" s="36"/>
      <c r="M176" s="37"/>
    </row>
    <row r="177" spans="2:13" ht="99" thickBot="1">
      <c r="B177" s="80"/>
      <c r="C177" s="39" t="s">
        <v>33</v>
      </c>
      <c r="D177" s="81"/>
      <c r="E177" s="82"/>
      <c r="F177" s="82"/>
      <c r="G177" s="82"/>
      <c r="H177" s="152"/>
      <c r="I177" s="81"/>
      <c r="J177" s="82">
        <f>SUM(J171:J176)</f>
        <v>27.659999999999997</v>
      </c>
      <c r="K177" s="82">
        <f>SUM(K171:K176)</f>
        <v>22.490000000000002</v>
      </c>
      <c r="L177" s="82">
        <f>SUM(L171:L176)</f>
        <v>78.080000000000013</v>
      </c>
      <c r="M177" s="83">
        <f>SUM(M171:M176)</f>
        <v>611.45000000000005</v>
      </c>
    </row>
    <row r="178" spans="2:13" ht="81" customHeight="1" thickBot="1">
      <c r="B178" s="44"/>
      <c r="C178" s="45"/>
      <c r="D178" s="46"/>
      <c r="E178" s="47"/>
      <c r="F178" s="47"/>
      <c r="G178" s="47"/>
      <c r="H178" s="48"/>
      <c r="I178" s="46"/>
      <c r="J178" s="47"/>
      <c r="K178" s="47"/>
      <c r="L178" s="47"/>
      <c r="M178" s="52"/>
    </row>
    <row r="179" spans="2:13" ht="81" customHeight="1" thickBot="1">
      <c r="B179" s="44"/>
      <c r="C179" s="45" t="s">
        <v>46</v>
      </c>
      <c r="D179" s="46"/>
      <c r="E179" s="47"/>
      <c r="F179" s="47"/>
      <c r="G179" s="47"/>
      <c r="H179" s="48"/>
      <c r="I179" s="46"/>
      <c r="J179" s="47"/>
      <c r="K179" s="47"/>
      <c r="L179" s="47"/>
      <c r="M179" s="52">
        <f>M177/M187*100</f>
        <v>22.646296296296299</v>
      </c>
    </row>
    <row r="180" spans="2:13" ht="99" thickBot="1">
      <c r="B180" s="80"/>
      <c r="C180" s="39"/>
      <c r="D180" s="81"/>
      <c r="E180" s="105"/>
      <c r="F180" s="105"/>
      <c r="G180" s="105"/>
      <c r="H180" s="106"/>
      <c r="I180" s="81"/>
      <c r="J180" s="105"/>
      <c r="K180" s="105"/>
      <c r="L180" s="105"/>
      <c r="M180" s="107"/>
    </row>
    <row r="181" spans="2:13" ht="193.9" customHeight="1" thickBot="1">
      <c r="B181" s="108"/>
      <c r="C181" s="109" t="s">
        <v>35</v>
      </c>
      <c r="D181" s="110"/>
      <c r="E181" s="111">
        <f>E143+E158+E166</f>
        <v>48.78</v>
      </c>
      <c r="F181" s="111">
        <f>F143+F158+F166</f>
        <v>49.75</v>
      </c>
      <c r="G181" s="111">
        <f>G143+G158+G166</f>
        <v>217.17</v>
      </c>
      <c r="H181" s="111">
        <f>H143+H158+H166</f>
        <v>1492.95</v>
      </c>
      <c r="I181" s="118"/>
      <c r="J181" s="126">
        <f>J158+J166+J177</f>
        <v>62.019999999999996</v>
      </c>
      <c r="K181" s="126">
        <f t="shared" ref="K181:M181" si="0">K158+K166+K177</f>
        <v>60.71</v>
      </c>
      <c r="L181" s="126">
        <f t="shared" si="0"/>
        <v>269.57000000000005</v>
      </c>
      <c r="M181" s="127">
        <f t="shared" si="0"/>
        <v>1853.8500000000001</v>
      </c>
    </row>
    <row r="182" spans="2:13" ht="99" thickBot="1">
      <c r="B182" s="112"/>
      <c r="C182" s="12"/>
      <c r="D182" s="110"/>
      <c r="E182" s="113"/>
      <c r="F182" s="113"/>
      <c r="G182" s="113"/>
      <c r="H182" s="114"/>
      <c r="I182" s="110"/>
      <c r="J182" s="113"/>
      <c r="K182" s="113"/>
      <c r="L182" s="113"/>
      <c r="M182" s="115"/>
    </row>
    <row r="183" spans="2:13" ht="99" thickBot="1">
      <c r="B183" s="116"/>
      <c r="C183" s="117" t="s">
        <v>34</v>
      </c>
      <c r="D183" s="118"/>
      <c r="E183" s="41">
        <f>E181*4</f>
        <v>195.12</v>
      </c>
      <c r="F183" s="41">
        <f>F181*9</f>
        <v>447.75</v>
      </c>
      <c r="G183" s="41">
        <f>G181*4</f>
        <v>868.68</v>
      </c>
      <c r="H183" s="42">
        <f>E183+F183+G183</f>
        <v>1511.55</v>
      </c>
      <c r="I183" s="118"/>
      <c r="J183" s="41">
        <f>J181*4</f>
        <v>248.07999999999998</v>
      </c>
      <c r="K183" s="41">
        <f>K181*9</f>
        <v>546.39</v>
      </c>
      <c r="L183" s="41">
        <f>L181*4</f>
        <v>1078.2800000000002</v>
      </c>
      <c r="M183" s="43">
        <f>J183+K183+L183</f>
        <v>1872.7500000000002</v>
      </c>
    </row>
    <row r="184" spans="2:13" ht="99" thickBot="1">
      <c r="B184" s="119"/>
      <c r="C184" s="120"/>
      <c r="D184" s="55"/>
      <c r="E184" s="56"/>
      <c r="F184" s="56"/>
      <c r="G184" s="56"/>
      <c r="H184" s="57"/>
      <c r="I184" s="55"/>
      <c r="J184" s="56"/>
      <c r="K184" s="56"/>
      <c r="L184" s="56"/>
      <c r="M184" s="121"/>
    </row>
    <row r="185" spans="2:13" ht="291" thickBot="1">
      <c r="B185" s="112"/>
      <c r="C185" s="12" t="s">
        <v>36</v>
      </c>
      <c r="D185" s="110"/>
      <c r="E185" s="122">
        <f>E183/H183*100</f>
        <v>12.908603751116404</v>
      </c>
      <c r="F185" s="122">
        <f>F183/H183*100</f>
        <v>29.621911283119978</v>
      </c>
      <c r="G185" s="122">
        <f>G183/H183*100</f>
        <v>57.46948496576362</v>
      </c>
      <c r="H185" s="123">
        <f>H181/H187*100</f>
        <v>67.861363636363635</v>
      </c>
      <c r="I185" s="118"/>
      <c r="J185" s="124">
        <f>J183/M183*100</f>
        <v>13.246829528767853</v>
      </c>
      <c r="K185" s="124">
        <v>30</v>
      </c>
      <c r="L185" s="124">
        <f>L183/M183*100</f>
        <v>57.577359498064354</v>
      </c>
      <c r="M185" s="125">
        <f>M181/M187*100</f>
        <v>68.661111111111111</v>
      </c>
    </row>
    <row r="186" spans="2:13" ht="220.9" customHeight="1" thickBot="1">
      <c r="B186" s="108"/>
      <c r="C186" s="109" t="s">
        <v>43</v>
      </c>
      <c r="D186" s="110"/>
      <c r="E186" s="111">
        <f>E143+E158</f>
        <v>38.880000000000003</v>
      </c>
      <c r="F186" s="111">
        <f>F143+F158</f>
        <v>39.450000000000003</v>
      </c>
      <c r="G186" s="111">
        <f>G143+G158</f>
        <v>171.57</v>
      </c>
      <c r="H186" s="111">
        <f>H143+H158</f>
        <v>1180.95</v>
      </c>
      <c r="I186" s="111"/>
      <c r="J186" s="111">
        <f>J143+J158</f>
        <v>22.06</v>
      </c>
      <c r="K186" s="111">
        <f>K143+K158</f>
        <v>25.52</v>
      </c>
      <c r="L186" s="111">
        <f>L143+L158</f>
        <v>127.39000000000001</v>
      </c>
      <c r="M186" s="127">
        <f>M158+M166</f>
        <v>1242.4000000000001</v>
      </c>
    </row>
    <row r="187" spans="2:13" ht="99" thickBot="1">
      <c r="B187" s="129"/>
      <c r="C187" s="130" t="s">
        <v>37</v>
      </c>
      <c r="D187" s="124"/>
      <c r="E187" s="124"/>
      <c r="F187" s="124"/>
      <c r="G187" s="124"/>
      <c r="H187" s="42">
        <v>2200</v>
      </c>
      <c r="I187" s="118"/>
      <c r="J187" s="41"/>
      <c r="K187" s="41"/>
      <c r="L187" s="41"/>
      <c r="M187" s="43">
        <v>2700</v>
      </c>
    </row>
    <row r="188" spans="2:13" s="92" customFormat="1" ht="99" thickBot="1">
      <c r="B188" s="131"/>
      <c r="C188" s="54"/>
      <c r="D188" s="9"/>
      <c r="E188" s="9"/>
      <c r="F188" s="9"/>
      <c r="G188" s="9"/>
      <c r="H188" s="132"/>
      <c r="I188" s="9"/>
      <c r="J188" s="132"/>
      <c r="K188" s="132"/>
      <c r="L188" s="132"/>
      <c r="M188" s="132"/>
    </row>
    <row r="189" spans="2:13" ht="99" thickBot="1">
      <c r="B189" s="192" t="s">
        <v>0</v>
      </c>
      <c r="C189" s="12"/>
      <c r="D189" s="13"/>
      <c r="E189" s="14"/>
      <c r="F189" s="14" t="s">
        <v>7</v>
      </c>
      <c r="G189" s="14"/>
      <c r="H189" s="15"/>
      <c r="I189" s="16"/>
      <c r="J189" s="14"/>
      <c r="K189" s="14" t="s">
        <v>15</v>
      </c>
      <c r="L189" s="14"/>
      <c r="M189" s="15"/>
    </row>
    <row r="190" spans="2:13" ht="407.25" customHeight="1" thickBot="1">
      <c r="B190" s="193"/>
      <c r="C190" s="17" t="s">
        <v>1</v>
      </c>
      <c r="D190" s="133" t="s">
        <v>27</v>
      </c>
      <c r="E190" s="134" t="s">
        <v>28</v>
      </c>
      <c r="F190" s="134" t="s">
        <v>29</v>
      </c>
      <c r="G190" s="134" t="s">
        <v>30</v>
      </c>
      <c r="H190" s="20" t="s">
        <v>26</v>
      </c>
      <c r="I190" s="133" t="s">
        <v>27</v>
      </c>
      <c r="J190" s="134" t="s">
        <v>28</v>
      </c>
      <c r="K190" s="134" t="s">
        <v>29</v>
      </c>
      <c r="L190" s="19" t="s">
        <v>30</v>
      </c>
      <c r="M190" s="20" t="s">
        <v>26</v>
      </c>
    </row>
    <row r="191" spans="2:13" ht="118.5" customHeight="1" thickBot="1">
      <c r="B191" s="187" t="s">
        <v>31</v>
      </c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9"/>
    </row>
    <row r="192" spans="2:13" ht="118.5" customHeight="1" thickBot="1">
      <c r="B192" s="187" t="s">
        <v>40</v>
      </c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9"/>
    </row>
    <row r="193" spans="2:13" ht="118.5" customHeight="1" thickBot="1">
      <c r="B193" s="187" t="s">
        <v>50</v>
      </c>
      <c r="C193" s="188"/>
      <c r="D193" s="188"/>
      <c r="E193" s="188"/>
      <c r="F193" s="188"/>
      <c r="G193" s="188"/>
      <c r="H193" s="188"/>
      <c r="I193" s="190"/>
      <c r="J193" s="190"/>
      <c r="K193" s="190"/>
      <c r="L193" s="190"/>
      <c r="M193" s="191"/>
    </row>
    <row r="194" spans="2:13">
      <c r="B194" s="21"/>
      <c r="C194" s="22"/>
      <c r="D194" s="23"/>
      <c r="E194" s="24"/>
      <c r="F194" s="24"/>
      <c r="G194" s="24"/>
      <c r="H194" s="60"/>
      <c r="I194" s="25"/>
      <c r="J194" s="26"/>
      <c r="K194" s="26"/>
      <c r="L194" s="26"/>
      <c r="M194" s="27"/>
    </row>
    <row r="195" spans="2:13" ht="108.6" customHeight="1">
      <c r="B195" s="21" t="s">
        <v>60</v>
      </c>
      <c r="C195" s="22" t="s">
        <v>93</v>
      </c>
      <c r="D195" s="23">
        <v>50</v>
      </c>
      <c r="E195" s="24">
        <v>9.4</v>
      </c>
      <c r="F195" s="24">
        <v>7.2</v>
      </c>
      <c r="G195" s="24">
        <v>3.1</v>
      </c>
      <c r="H195" s="24">
        <v>114.8</v>
      </c>
      <c r="I195" s="23"/>
      <c r="J195" s="29"/>
      <c r="K195" s="29"/>
      <c r="L195" s="29"/>
      <c r="M195" s="30"/>
    </row>
    <row r="196" spans="2:13">
      <c r="B196" s="21" t="s">
        <v>10</v>
      </c>
      <c r="C196" s="22" t="s">
        <v>11</v>
      </c>
      <c r="D196" s="23">
        <v>100</v>
      </c>
      <c r="E196" s="24">
        <v>2.1</v>
      </c>
      <c r="F196" s="24">
        <v>3.3</v>
      </c>
      <c r="G196" s="24">
        <v>13.4</v>
      </c>
      <c r="H196" s="60">
        <v>92</v>
      </c>
      <c r="I196" s="28"/>
      <c r="J196" s="29"/>
      <c r="K196" s="29"/>
      <c r="L196" s="29"/>
      <c r="M196" s="30"/>
    </row>
    <row r="197" spans="2:13">
      <c r="B197" s="21"/>
      <c r="C197" s="22" t="s">
        <v>125</v>
      </c>
      <c r="D197" s="23">
        <v>180</v>
      </c>
      <c r="E197" s="24">
        <v>0.5</v>
      </c>
      <c r="F197" s="24">
        <v>0.4</v>
      </c>
      <c r="G197" s="24">
        <v>20.9</v>
      </c>
      <c r="H197" s="60">
        <v>90</v>
      </c>
      <c r="I197" s="28"/>
      <c r="J197" s="29"/>
      <c r="K197" s="29"/>
      <c r="L197" s="29"/>
      <c r="M197" s="30"/>
    </row>
    <row r="198" spans="2:13">
      <c r="B198" s="21"/>
      <c r="C198" s="22" t="s">
        <v>6</v>
      </c>
      <c r="D198" s="23">
        <v>40</v>
      </c>
      <c r="E198" s="24">
        <v>2.8</v>
      </c>
      <c r="F198" s="24">
        <v>0.3</v>
      </c>
      <c r="G198" s="24">
        <v>17.899999999999999</v>
      </c>
      <c r="H198" s="24">
        <v>84</v>
      </c>
      <c r="I198" s="23"/>
      <c r="J198" s="29"/>
      <c r="K198" s="29"/>
      <c r="L198" s="29"/>
      <c r="M198" s="30"/>
    </row>
    <row r="199" spans="2:13">
      <c r="B199" s="21" t="s">
        <v>89</v>
      </c>
      <c r="C199" s="22" t="s">
        <v>21</v>
      </c>
      <c r="D199" s="23">
        <v>150</v>
      </c>
      <c r="E199" s="24">
        <v>0.6</v>
      </c>
      <c r="F199" s="24">
        <v>0.6</v>
      </c>
      <c r="G199" s="24">
        <v>14.8</v>
      </c>
      <c r="H199" s="24">
        <v>67.5</v>
      </c>
      <c r="I199" s="23"/>
      <c r="J199" s="24"/>
      <c r="K199" s="24"/>
      <c r="L199" s="24"/>
      <c r="M199" s="30"/>
    </row>
    <row r="200" spans="2:13" ht="99" thickBot="1">
      <c r="B200" s="21"/>
      <c r="C200" s="22"/>
      <c r="D200" s="23"/>
      <c r="E200" s="24"/>
      <c r="F200" s="24"/>
      <c r="G200" s="24"/>
      <c r="H200" s="60"/>
      <c r="I200" s="35"/>
      <c r="J200" s="36"/>
      <c r="K200" s="36"/>
      <c r="L200" s="36"/>
      <c r="M200" s="37"/>
    </row>
    <row r="201" spans="2:13" ht="81" customHeight="1" thickBot="1">
      <c r="B201" s="38"/>
      <c r="C201" s="39" t="s">
        <v>33</v>
      </c>
      <c r="D201" s="40"/>
      <c r="E201" s="41">
        <f>SUM(E194:E200)</f>
        <v>15.4</v>
      </c>
      <c r="F201" s="41">
        <f>SUM(F194:F200)</f>
        <v>11.8</v>
      </c>
      <c r="G201" s="41">
        <f>SUM(G194:G200)</f>
        <v>70.099999999999994</v>
      </c>
      <c r="H201" s="42">
        <f>SUM(H194:H200)</f>
        <v>448.3</v>
      </c>
      <c r="I201" s="40"/>
      <c r="J201" s="41"/>
      <c r="K201" s="41"/>
      <c r="L201" s="41"/>
      <c r="M201" s="43"/>
    </row>
    <row r="202" spans="2:13" ht="81" customHeight="1" thickBot="1">
      <c r="B202" s="44"/>
      <c r="C202" s="45"/>
      <c r="D202" s="46"/>
      <c r="E202" s="47"/>
      <c r="F202" s="47"/>
      <c r="G202" s="47"/>
      <c r="H202" s="48"/>
      <c r="I202" s="49"/>
      <c r="J202" s="50"/>
      <c r="K202" s="50"/>
      <c r="L202" s="50"/>
      <c r="M202" s="51"/>
    </row>
    <row r="203" spans="2:13" ht="81" customHeight="1" thickBot="1">
      <c r="B203" s="44"/>
      <c r="C203" s="45" t="s">
        <v>46</v>
      </c>
      <c r="D203" s="46"/>
      <c r="E203" s="47"/>
      <c r="F203" s="47"/>
      <c r="G203" s="47"/>
      <c r="H203" s="48">
        <f>H201/H243*100</f>
        <v>20.377272727272729</v>
      </c>
      <c r="I203" s="49"/>
      <c r="J203" s="50"/>
      <c r="K203" s="50"/>
      <c r="L203" s="50"/>
      <c r="M203" s="52"/>
    </row>
    <row r="204" spans="2:13" ht="118.5" customHeight="1" thickBot="1">
      <c r="B204" s="187" t="s">
        <v>23</v>
      </c>
      <c r="C204" s="188"/>
      <c r="D204" s="188"/>
      <c r="E204" s="188"/>
      <c r="F204" s="188"/>
      <c r="G204" s="188"/>
      <c r="H204" s="188"/>
      <c r="I204" s="190"/>
      <c r="J204" s="190"/>
      <c r="K204" s="190"/>
      <c r="L204" s="190"/>
      <c r="M204" s="191"/>
    </row>
    <row r="205" spans="2:13">
      <c r="B205" s="53"/>
      <c r="C205" s="54"/>
      <c r="D205" s="55"/>
      <c r="E205" s="56"/>
      <c r="F205" s="56"/>
      <c r="G205" s="56"/>
      <c r="H205" s="57"/>
      <c r="I205" s="25"/>
      <c r="J205" s="58"/>
      <c r="K205" s="58"/>
      <c r="L205" s="58"/>
      <c r="M205" s="59"/>
    </row>
    <row r="206" spans="2:13" ht="108.6" customHeight="1">
      <c r="B206" s="21" t="s">
        <v>110</v>
      </c>
      <c r="C206" s="22" t="s">
        <v>111</v>
      </c>
      <c r="D206" s="23">
        <v>60</v>
      </c>
      <c r="E206" s="24">
        <v>2.2000000000000002</v>
      </c>
      <c r="F206" s="24">
        <v>9</v>
      </c>
      <c r="G206" s="24">
        <v>1.6</v>
      </c>
      <c r="H206" s="24">
        <v>57.6</v>
      </c>
      <c r="I206" s="23">
        <v>75</v>
      </c>
      <c r="J206" s="29">
        <v>2.8</v>
      </c>
      <c r="K206" s="29">
        <v>11.31</v>
      </c>
      <c r="L206" s="29">
        <v>2</v>
      </c>
      <c r="M206" s="30">
        <v>72</v>
      </c>
    </row>
    <row r="207" spans="2:13" ht="108.6" customHeight="1">
      <c r="B207" s="21" t="s">
        <v>2</v>
      </c>
      <c r="C207" s="22" t="s">
        <v>95</v>
      </c>
      <c r="D207" s="23">
        <v>200</v>
      </c>
      <c r="E207" s="24">
        <v>4.5999999999999996</v>
      </c>
      <c r="F207" s="24">
        <v>3.6</v>
      </c>
      <c r="G207" s="24">
        <v>16.2</v>
      </c>
      <c r="H207" s="24">
        <v>116</v>
      </c>
      <c r="I207" s="23">
        <v>200</v>
      </c>
      <c r="J207" s="29">
        <v>4.5999999999999996</v>
      </c>
      <c r="K207" s="29">
        <v>3.6</v>
      </c>
      <c r="L207" s="29">
        <v>16.2</v>
      </c>
      <c r="M207" s="30">
        <v>116</v>
      </c>
    </row>
    <row r="208" spans="2:13">
      <c r="B208" s="21" t="s">
        <v>17</v>
      </c>
      <c r="C208" s="22" t="s">
        <v>75</v>
      </c>
      <c r="D208" s="23">
        <v>80</v>
      </c>
      <c r="E208" s="24">
        <v>17.3</v>
      </c>
      <c r="F208" s="24">
        <v>12.5</v>
      </c>
      <c r="G208" s="24">
        <v>0.2</v>
      </c>
      <c r="H208" s="24">
        <v>182.9</v>
      </c>
      <c r="I208" s="28">
        <v>100</v>
      </c>
      <c r="J208" s="29">
        <v>12.2</v>
      </c>
      <c r="K208" s="29">
        <v>11</v>
      </c>
      <c r="L208" s="29">
        <v>9.9</v>
      </c>
      <c r="M208" s="30">
        <v>188.4</v>
      </c>
    </row>
    <row r="209" spans="2:13">
      <c r="B209" s="21" t="s">
        <v>44</v>
      </c>
      <c r="C209" s="22" t="s">
        <v>45</v>
      </c>
      <c r="D209" s="23">
        <v>130</v>
      </c>
      <c r="E209" s="24">
        <v>3.3</v>
      </c>
      <c r="F209" s="24">
        <v>4.7</v>
      </c>
      <c r="G209" s="24">
        <v>28.5</v>
      </c>
      <c r="H209" s="24">
        <v>169</v>
      </c>
      <c r="I209" s="28">
        <v>130</v>
      </c>
      <c r="J209" s="29">
        <v>3.3</v>
      </c>
      <c r="K209" s="29">
        <v>4.7</v>
      </c>
      <c r="L209" s="29">
        <v>28.5</v>
      </c>
      <c r="M209" s="30">
        <v>169</v>
      </c>
    </row>
    <row r="210" spans="2:13">
      <c r="B210" s="21" t="s">
        <v>5</v>
      </c>
      <c r="C210" s="22" t="s">
        <v>92</v>
      </c>
      <c r="D210" s="23">
        <v>200</v>
      </c>
      <c r="E210" s="24">
        <v>0.2</v>
      </c>
      <c r="F210" s="24">
        <v>0.12</v>
      </c>
      <c r="G210" s="24">
        <v>21.6</v>
      </c>
      <c r="H210" s="60">
        <v>88</v>
      </c>
      <c r="I210" s="28">
        <v>200</v>
      </c>
      <c r="J210" s="29">
        <v>0.2</v>
      </c>
      <c r="K210" s="29">
        <v>0.12</v>
      </c>
      <c r="L210" s="29">
        <v>21.6</v>
      </c>
      <c r="M210" s="30">
        <v>88</v>
      </c>
    </row>
    <row r="211" spans="2:13">
      <c r="B211" s="21"/>
      <c r="C211" s="22" t="s">
        <v>6</v>
      </c>
      <c r="D211" s="23">
        <v>30</v>
      </c>
      <c r="E211" s="24">
        <v>2.1</v>
      </c>
      <c r="F211" s="24">
        <v>0.2</v>
      </c>
      <c r="G211" s="24">
        <v>13.4</v>
      </c>
      <c r="H211" s="60">
        <v>63</v>
      </c>
      <c r="I211" s="23">
        <v>50</v>
      </c>
      <c r="J211" s="29">
        <v>3.5</v>
      </c>
      <c r="K211" s="29">
        <v>0.3</v>
      </c>
      <c r="L211" s="29">
        <v>22.3</v>
      </c>
      <c r="M211" s="30">
        <v>105</v>
      </c>
    </row>
    <row r="212" spans="2:13">
      <c r="B212" s="21"/>
      <c r="C212" s="22" t="s">
        <v>117</v>
      </c>
      <c r="D212" s="23">
        <v>15</v>
      </c>
      <c r="E212" s="24">
        <v>1.22</v>
      </c>
      <c r="F212" s="24">
        <v>0.06</v>
      </c>
      <c r="G212" s="24">
        <v>7.92</v>
      </c>
      <c r="H212" s="24">
        <v>37.200000000000003</v>
      </c>
      <c r="I212" s="23">
        <v>40</v>
      </c>
      <c r="J212" s="29">
        <v>3.2</v>
      </c>
      <c r="K212" s="29">
        <v>0.2</v>
      </c>
      <c r="L212" s="29">
        <v>21.1</v>
      </c>
      <c r="M212" s="30">
        <v>99.2</v>
      </c>
    </row>
    <row r="213" spans="2:13" ht="99" thickBot="1">
      <c r="B213" s="66"/>
      <c r="C213" s="22"/>
      <c r="D213" s="67"/>
      <c r="E213" s="50"/>
      <c r="F213" s="50"/>
      <c r="G213" s="50"/>
      <c r="H213" s="68"/>
      <c r="I213" s="35"/>
      <c r="J213" s="36"/>
      <c r="K213" s="36"/>
      <c r="L213" s="36"/>
      <c r="M213" s="37"/>
    </row>
    <row r="214" spans="2:13" ht="81" customHeight="1" thickBot="1">
      <c r="B214" s="38"/>
      <c r="C214" s="39" t="s">
        <v>33</v>
      </c>
      <c r="D214" s="40"/>
      <c r="E214" s="41">
        <f>SUM(E206:E213)</f>
        <v>30.92</v>
      </c>
      <c r="F214" s="41">
        <f>SUM(F206:F213)</f>
        <v>30.18</v>
      </c>
      <c r="G214" s="41">
        <f>SUM(G206:G213)</f>
        <v>89.42</v>
      </c>
      <c r="H214" s="42">
        <f>SUM(H206:H213)</f>
        <v>713.7</v>
      </c>
      <c r="I214" s="40"/>
      <c r="J214" s="41">
        <f>SUM(J206:J213)</f>
        <v>29.799999999999997</v>
      </c>
      <c r="K214" s="41">
        <f>SUM(K206:K213)</f>
        <v>31.23</v>
      </c>
      <c r="L214" s="41">
        <f>SUM(L206:L213)</f>
        <v>121.6</v>
      </c>
      <c r="M214" s="43">
        <f>SUM(M206:M213)</f>
        <v>837.6</v>
      </c>
    </row>
    <row r="215" spans="2:13" ht="81" customHeight="1" thickBot="1">
      <c r="B215" s="44"/>
      <c r="C215" s="45"/>
      <c r="D215" s="46"/>
      <c r="E215" s="47"/>
      <c r="F215" s="47"/>
      <c r="G215" s="47"/>
      <c r="H215" s="48"/>
      <c r="I215" s="49"/>
      <c r="J215" s="50"/>
      <c r="K215" s="50"/>
      <c r="L215" s="50"/>
      <c r="M215" s="51"/>
    </row>
    <row r="216" spans="2:13" ht="81" customHeight="1" thickBot="1">
      <c r="B216" s="44"/>
      <c r="C216" s="45" t="s">
        <v>46</v>
      </c>
      <c r="D216" s="46"/>
      <c r="E216" s="47"/>
      <c r="F216" s="47"/>
      <c r="G216" s="47"/>
      <c r="H216" s="48">
        <f>H214/H243*100</f>
        <v>32.440909090909095</v>
      </c>
      <c r="I216" s="49"/>
      <c r="J216" s="50"/>
      <c r="K216" s="50"/>
      <c r="L216" s="50"/>
      <c r="M216" s="52">
        <f>M214/M243*100</f>
        <v>31.022222222222222</v>
      </c>
    </row>
    <row r="217" spans="2:13" ht="99" thickBot="1">
      <c r="B217" s="184" t="s">
        <v>24</v>
      </c>
      <c r="C217" s="185"/>
      <c r="D217" s="185"/>
      <c r="E217" s="185"/>
      <c r="F217" s="185"/>
      <c r="G217" s="185"/>
      <c r="H217" s="185"/>
      <c r="I217" s="185"/>
      <c r="J217" s="185"/>
      <c r="K217" s="185"/>
      <c r="L217" s="185"/>
      <c r="M217" s="186"/>
    </row>
    <row r="218" spans="2:13">
      <c r="B218" s="69"/>
      <c r="C218" s="54"/>
      <c r="D218" s="70"/>
      <c r="E218" s="71"/>
      <c r="F218" s="71"/>
      <c r="G218" s="71"/>
      <c r="H218" s="72"/>
      <c r="I218" s="73"/>
      <c r="J218" s="74"/>
      <c r="K218" s="74"/>
      <c r="L218" s="74"/>
      <c r="M218" s="75"/>
    </row>
    <row r="219" spans="2:13">
      <c r="B219" s="76" t="s">
        <v>162</v>
      </c>
      <c r="C219" s="22" t="s">
        <v>163</v>
      </c>
      <c r="D219" s="62" t="s">
        <v>84</v>
      </c>
      <c r="E219" s="63">
        <v>16</v>
      </c>
      <c r="F219" s="63">
        <v>14.3</v>
      </c>
      <c r="G219" s="63">
        <v>17.5</v>
      </c>
      <c r="H219" s="63">
        <v>263</v>
      </c>
      <c r="I219" s="62" t="s">
        <v>84</v>
      </c>
      <c r="J219" s="63">
        <v>16</v>
      </c>
      <c r="K219" s="63">
        <v>14.3</v>
      </c>
      <c r="L219" s="63">
        <v>17.5</v>
      </c>
      <c r="M219" s="64">
        <v>263</v>
      </c>
    </row>
    <row r="220" spans="2:13" ht="105" customHeight="1">
      <c r="B220" s="76" t="s">
        <v>149</v>
      </c>
      <c r="C220" s="22" t="s">
        <v>150</v>
      </c>
      <c r="D220" s="77">
        <v>200</v>
      </c>
      <c r="E220" s="78">
        <v>1.5</v>
      </c>
      <c r="F220" s="78">
        <v>1.4</v>
      </c>
      <c r="G220" s="78">
        <v>17.2</v>
      </c>
      <c r="H220" s="78">
        <v>84</v>
      </c>
      <c r="I220" s="77">
        <v>200</v>
      </c>
      <c r="J220" s="78">
        <v>1.5</v>
      </c>
      <c r="K220" s="78">
        <v>1.4</v>
      </c>
      <c r="L220" s="78">
        <v>17.2</v>
      </c>
      <c r="M220" s="79">
        <v>84</v>
      </c>
    </row>
    <row r="221" spans="2:13" ht="99" thickBot="1">
      <c r="B221" s="21"/>
      <c r="C221" s="22"/>
      <c r="D221" s="23"/>
      <c r="E221" s="24"/>
      <c r="F221" s="24"/>
      <c r="G221" s="24"/>
      <c r="H221" s="24"/>
      <c r="I221" s="23"/>
      <c r="J221" s="24"/>
      <c r="K221" s="24"/>
      <c r="L221" s="24"/>
      <c r="M221" s="30"/>
    </row>
    <row r="222" spans="2:13" ht="91.15" customHeight="1" thickBot="1">
      <c r="B222" s="80"/>
      <c r="C222" s="39" t="s">
        <v>33</v>
      </c>
      <c r="D222" s="81"/>
      <c r="E222" s="82">
        <f>SUM(E219:E221)</f>
        <v>17.5</v>
      </c>
      <c r="F222" s="82">
        <f>SUM(F219:F221)</f>
        <v>15.700000000000001</v>
      </c>
      <c r="G222" s="82">
        <f>SUM(G219:G221)</f>
        <v>34.700000000000003</v>
      </c>
      <c r="H222" s="83">
        <f>SUM(H219:H221)</f>
        <v>347</v>
      </c>
      <c r="I222" s="143"/>
      <c r="J222" s="82">
        <f>SUM(J219:J221)</f>
        <v>17.5</v>
      </c>
      <c r="K222" s="82">
        <f>SUM(K219:K221)</f>
        <v>15.700000000000001</v>
      </c>
      <c r="L222" s="82">
        <f>SUM(L219:L221)</f>
        <v>34.700000000000003</v>
      </c>
      <c r="M222" s="83">
        <f>SUM(M219:M221)</f>
        <v>347</v>
      </c>
    </row>
    <row r="223" spans="2:13" ht="81" customHeight="1" thickBot="1">
      <c r="B223" s="44"/>
      <c r="C223" s="45"/>
      <c r="D223" s="46"/>
      <c r="E223" s="47"/>
      <c r="F223" s="47"/>
      <c r="G223" s="47"/>
      <c r="H223" s="48"/>
      <c r="I223" s="49"/>
      <c r="J223" s="50"/>
      <c r="K223" s="50"/>
      <c r="L223" s="50"/>
      <c r="M223" s="51"/>
    </row>
    <row r="224" spans="2:13" ht="81" customHeight="1" thickBot="1">
      <c r="B224" s="44"/>
      <c r="C224" s="45" t="s">
        <v>46</v>
      </c>
      <c r="D224" s="46"/>
      <c r="E224" s="47"/>
      <c r="F224" s="47"/>
      <c r="G224" s="47"/>
      <c r="H224" s="48">
        <f>H222/H243*100</f>
        <v>15.772727272727272</v>
      </c>
      <c r="I224" s="49"/>
      <c r="J224" s="50"/>
      <c r="K224" s="50"/>
      <c r="L224" s="50"/>
      <c r="M224" s="52">
        <f>M222/M243*100</f>
        <v>12.851851851851853</v>
      </c>
    </row>
    <row r="225" spans="2:13" ht="91.15" customHeight="1" thickBot="1">
      <c r="B225" s="187" t="s">
        <v>25</v>
      </c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9"/>
    </row>
    <row r="226" spans="2:13">
      <c r="B226" s="69"/>
      <c r="C226" s="54"/>
      <c r="D226" s="70"/>
      <c r="E226" s="71"/>
      <c r="F226" s="71"/>
      <c r="G226" s="71"/>
      <c r="H226" s="144"/>
      <c r="I226" s="145"/>
      <c r="J226" s="146"/>
      <c r="K226" s="146"/>
      <c r="L226" s="146"/>
      <c r="M226" s="147"/>
    </row>
    <row r="227" spans="2:13">
      <c r="B227" s="61" t="s">
        <v>60</v>
      </c>
      <c r="C227" s="22" t="s">
        <v>93</v>
      </c>
      <c r="D227" s="62"/>
      <c r="E227" s="63"/>
      <c r="F227" s="63"/>
      <c r="G227" s="63"/>
      <c r="H227" s="158"/>
      <c r="I227" s="62">
        <v>50</v>
      </c>
      <c r="J227" s="65">
        <v>9.4</v>
      </c>
      <c r="K227" s="65">
        <v>7.2</v>
      </c>
      <c r="L227" s="65">
        <v>3.1</v>
      </c>
      <c r="M227" s="64">
        <v>114.8</v>
      </c>
    </row>
    <row r="228" spans="2:13" ht="96.6" customHeight="1">
      <c r="B228" s="76" t="s">
        <v>10</v>
      </c>
      <c r="C228" s="22" t="s">
        <v>11</v>
      </c>
      <c r="D228" s="150"/>
      <c r="E228" s="63"/>
      <c r="F228" s="63"/>
      <c r="G228" s="63"/>
      <c r="H228" s="158"/>
      <c r="I228" s="150">
        <v>150</v>
      </c>
      <c r="J228" s="65">
        <v>3.15</v>
      </c>
      <c r="K228" s="65">
        <v>4.95</v>
      </c>
      <c r="L228" s="65">
        <v>20.100000000000001</v>
      </c>
      <c r="M228" s="64">
        <v>138</v>
      </c>
    </row>
    <row r="229" spans="2:13" ht="96.6" customHeight="1">
      <c r="B229" s="76"/>
      <c r="C229" s="22" t="s">
        <v>125</v>
      </c>
      <c r="D229" s="159"/>
      <c r="E229" s="78"/>
      <c r="F229" s="78"/>
      <c r="G229" s="78"/>
      <c r="H229" s="160"/>
      <c r="I229" s="159">
        <v>180</v>
      </c>
      <c r="J229" s="78">
        <v>0.5</v>
      </c>
      <c r="K229" s="78">
        <v>0.4</v>
      </c>
      <c r="L229" s="78">
        <v>20.9</v>
      </c>
      <c r="M229" s="79">
        <v>90</v>
      </c>
    </row>
    <row r="230" spans="2:13" ht="96.6" customHeight="1">
      <c r="B230" s="76"/>
      <c r="C230" s="22" t="s">
        <v>6</v>
      </c>
      <c r="D230" s="159"/>
      <c r="E230" s="78"/>
      <c r="F230" s="78"/>
      <c r="G230" s="78"/>
      <c r="H230" s="160"/>
      <c r="I230" s="159">
        <v>60</v>
      </c>
      <c r="J230" s="78">
        <v>3.6</v>
      </c>
      <c r="K230" s="78">
        <v>0.2</v>
      </c>
      <c r="L230" s="78">
        <v>26.2</v>
      </c>
      <c r="M230" s="79">
        <v>120.6</v>
      </c>
    </row>
    <row r="231" spans="2:13">
      <c r="B231" s="21" t="s">
        <v>89</v>
      </c>
      <c r="C231" s="22" t="s">
        <v>21</v>
      </c>
      <c r="D231" s="23"/>
      <c r="E231" s="29"/>
      <c r="F231" s="29"/>
      <c r="G231" s="29"/>
      <c r="H231" s="60"/>
      <c r="I231" s="23">
        <v>200</v>
      </c>
      <c r="J231" s="29">
        <v>0.8</v>
      </c>
      <c r="K231" s="29">
        <v>0.8</v>
      </c>
      <c r="L231" s="29">
        <v>19.600000000000001</v>
      </c>
      <c r="M231" s="30">
        <v>90</v>
      </c>
    </row>
    <row r="232" spans="2:13" ht="100.15" customHeight="1" thickBot="1">
      <c r="B232" s="76"/>
      <c r="C232" s="22"/>
      <c r="D232" s="159"/>
      <c r="E232" s="78"/>
      <c r="F232" s="78"/>
      <c r="G232" s="78"/>
      <c r="H232" s="160"/>
      <c r="I232" s="35"/>
      <c r="J232" s="36"/>
      <c r="K232" s="36"/>
      <c r="L232" s="36"/>
      <c r="M232" s="37"/>
    </row>
    <row r="233" spans="2:13" ht="99" thickBot="1">
      <c r="B233" s="80"/>
      <c r="C233" s="39" t="s">
        <v>33</v>
      </c>
      <c r="D233" s="81"/>
      <c r="E233" s="82"/>
      <c r="F233" s="82"/>
      <c r="G233" s="82"/>
      <c r="H233" s="152"/>
      <c r="I233" s="81"/>
      <c r="J233" s="82">
        <f>SUM(J227:J232)</f>
        <v>17.450000000000003</v>
      </c>
      <c r="K233" s="82">
        <f>SUM(K227:K232)</f>
        <v>13.55</v>
      </c>
      <c r="L233" s="82">
        <f>SUM(L227:L232)</f>
        <v>89.9</v>
      </c>
      <c r="M233" s="83">
        <f>SUM(M227:M232)</f>
        <v>553.4</v>
      </c>
    </row>
    <row r="234" spans="2:13" ht="81" customHeight="1" thickBot="1">
      <c r="B234" s="44"/>
      <c r="C234" s="45"/>
      <c r="D234" s="46"/>
      <c r="E234" s="47"/>
      <c r="F234" s="47"/>
      <c r="G234" s="47"/>
      <c r="H234" s="48"/>
      <c r="I234" s="46"/>
      <c r="J234" s="47"/>
      <c r="K234" s="47"/>
      <c r="L234" s="47"/>
      <c r="M234" s="52"/>
    </row>
    <row r="235" spans="2:13" ht="81" customHeight="1" thickBot="1">
      <c r="B235" s="44"/>
      <c r="C235" s="45" t="s">
        <v>46</v>
      </c>
      <c r="D235" s="46"/>
      <c r="E235" s="47"/>
      <c r="F235" s="47"/>
      <c r="G235" s="47"/>
      <c r="H235" s="48"/>
      <c r="I235" s="46"/>
      <c r="J235" s="47"/>
      <c r="K235" s="47"/>
      <c r="L235" s="47"/>
      <c r="M235" s="52">
        <f>M233/M243*100</f>
        <v>20.496296296296297</v>
      </c>
    </row>
    <row r="236" spans="2:13" ht="99" thickBot="1">
      <c r="B236" s="80"/>
      <c r="C236" s="39"/>
      <c r="D236" s="81"/>
      <c r="E236" s="105"/>
      <c r="F236" s="105"/>
      <c r="G236" s="105"/>
      <c r="H236" s="106"/>
      <c r="I236" s="81"/>
      <c r="J236" s="105"/>
      <c r="K236" s="105"/>
      <c r="L236" s="105"/>
      <c r="M236" s="107"/>
    </row>
    <row r="237" spans="2:13" ht="220.9" customHeight="1" thickBot="1">
      <c r="B237" s="108"/>
      <c r="C237" s="109" t="s">
        <v>35</v>
      </c>
      <c r="D237" s="110"/>
      <c r="E237" s="111">
        <f>E201+E214+E222</f>
        <v>63.82</v>
      </c>
      <c r="F237" s="111">
        <f>F201+F214+F222</f>
        <v>57.680000000000007</v>
      </c>
      <c r="G237" s="111">
        <f>G201+G214+G222</f>
        <v>194.21999999999997</v>
      </c>
      <c r="H237" s="111">
        <f>H201+H214+H222</f>
        <v>1509</v>
      </c>
      <c r="I237" s="118"/>
      <c r="J237" s="126">
        <f>J214+J222+J233</f>
        <v>64.75</v>
      </c>
      <c r="K237" s="126">
        <f>K214+K222+K233</f>
        <v>60.480000000000004</v>
      </c>
      <c r="L237" s="126">
        <f>L214+L222+L233</f>
        <v>246.20000000000002</v>
      </c>
      <c r="M237" s="127">
        <f>M214+M222+M233</f>
        <v>1738</v>
      </c>
    </row>
    <row r="238" spans="2:13" ht="99" thickBot="1">
      <c r="B238" s="112"/>
      <c r="C238" s="12"/>
      <c r="D238" s="110"/>
      <c r="E238" s="113"/>
      <c r="F238" s="113"/>
      <c r="G238" s="113"/>
      <c r="H238" s="114"/>
      <c r="I238" s="110"/>
      <c r="J238" s="113"/>
      <c r="K238" s="113"/>
      <c r="L238" s="113"/>
      <c r="M238" s="115"/>
    </row>
    <row r="239" spans="2:13" ht="99" thickBot="1">
      <c r="B239" s="116"/>
      <c r="C239" s="117" t="s">
        <v>34</v>
      </c>
      <c r="D239" s="118"/>
      <c r="E239" s="41">
        <f>E237*4</f>
        <v>255.28</v>
      </c>
      <c r="F239" s="41">
        <f>F237*9</f>
        <v>519.12000000000012</v>
      </c>
      <c r="G239" s="41">
        <f>G237*4</f>
        <v>776.87999999999988</v>
      </c>
      <c r="H239" s="42">
        <f>E239+F239+G239</f>
        <v>1551.28</v>
      </c>
      <c r="I239" s="118"/>
      <c r="J239" s="41">
        <f>J237*4</f>
        <v>259</v>
      </c>
      <c r="K239" s="41">
        <f>K237*9</f>
        <v>544.32000000000005</v>
      </c>
      <c r="L239" s="41">
        <f>L237*4</f>
        <v>984.80000000000007</v>
      </c>
      <c r="M239" s="43">
        <f>J239+K239+L239</f>
        <v>1788.1200000000001</v>
      </c>
    </row>
    <row r="240" spans="2:13" ht="99" thickBot="1">
      <c r="B240" s="119"/>
      <c r="C240" s="120"/>
      <c r="D240" s="55"/>
      <c r="E240" s="56"/>
      <c r="F240" s="56"/>
      <c r="G240" s="56"/>
      <c r="H240" s="57"/>
      <c r="I240" s="55"/>
      <c r="J240" s="56"/>
      <c r="K240" s="56"/>
      <c r="L240" s="56"/>
      <c r="M240" s="121"/>
    </row>
    <row r="241" spans="2:13" ht="291" thickBot="1">
      <c r="B241" s="112"/>
      <c r="C241" s="12" t="s">
        <v>104</v>
      </c>
      <c r="D241" s="110"/>
      <c r="E241" s="122">
        <v>15</v>
      </c>
      <c r="F241" s="122">
        <v>32</v>
      </c>
      <c r="G241" s="122">
        <v>56</v>
      </c>
      <c r="H241" s="123">
        <f>H237/H243*100</f>
        <v>68.590909090909093</v>
      </c>
      <c r="I241" s="118"/>
      <c r="J241" s="124">
        <f>J239/M239*100</f>
        <v>14.484486499787486</v>
      </c>
      <c r="K241" s="124">
        <f>K239/M239*100</f>
        <v>30.440910006039861</v>
      </c>
      <c r="L241" s="124">
        <f>L239/M239*100</f>
        <v>55.074603494172649</v>
      </c>
      <c r="M241" s="125">
        <f>M237/M243*100</f>
        <v>64.370370370370367</v>
      </c>
    </row>
    <row r="242" spans="2:13" ht="211.9" customHeight="1" thickBot="1">
      <c r="B242" s="108"/>
      <c r="C242" s="109" t="s">
        <v>43</v>
      </c>
      <c r="D242" s="110"/>
      <c r="E242" s="111">
        <f>E201+E214</f>
        <v>46.32</v>
      </c>
      <c r="F242" s="111">
        <f>F201+F214</f>
        <v>41.980000000000004</v>
      </c>
      <c r="G242" s="111">
        <f>G201+G214</f>
        <v>159.51999999999998</v>
      </c>
      <c r="H242" s="111">
        <f>H201+H214</f>
        <v>1162</v>
      </c>
      <c r="I242" s="111"/>
      <c r="J242" s="111">
        <f>J201+J214</f>
        <v>29.799999999999997</v>
      </c>
      <c r="K242" s="111">
        <f>K201+K214</f>
        <v>31.23</v>
      </c>
      <c r="L242" s="111">
        <f>L201+L214</f>
        <v>121.6</v>
      </c>
      <c r="M242" s="127">
        <f>M214+M222</f>
        <v>1184.5999999999999</v>
      </c>
    </row>
    <row r="243" spans="2:13" ht="99" thickBot="1">
      <c r="B243" s="129"/>
      <c r="C243" s="130" t="s">
        <v>37</v>
      </c>
      <c r="D243" s="124"/>
      <c r="E243" s="124"/>
      <c r="F243" s="124"/>
      <c r="G243" s="124"/>
      <c r="H243" s="42">
        <v>2200</v>
      </c>
      <c r="I243" s="118"/>
      <c r="J243" s="41"/>
      <c r="K243" s="41"/>
      <c r="L243" s="41"/>
      <c r="M243" s="43">
        <v>2700</v>
      </c>
    </row>
    <row r="244" spans="2:13" s="92" customFormat="1" ht="99" thickBot="1">
      <c r="B244" s="131"/>
      <c r="C244" s="54"/>
      <c r="D244" s="9"/>
      <c r="E244" s="9"/>
      <c r="F244" s="9"/>
      <c r="G244" s="9"/>
      <c r="H244" s="132"/>
      <c r="I244" s="9"/>
      <c r="J244" s="132"/>
      <c r="K244" s="132"/>
      <c r="L244" s="132"/>
      <c r="M244" s="132"/>
    </row>
    <row r="245" spans="2:13" ht="99" thickBot="1">
      <c r="B245" s="192" t="s">
        <v>0</v>
      </c>
      <c r="C245" s="12"/>
      <c r="D245" s="13"/>
      <c r="E245" s="14"/>
      <c r="F245" s="14" t="s">
        <v>7</v>
      </c>
      <c r="G245" s="14"/>
      <c r="H245" s="15"/>
      <c r="I245" s="16"/>
      <c r="J245" s="14"/>
      <c r="K245" s="14" t="s">
        <v>15</v>
      </c>
      <c r="L245" s="14"/>
      <c r="M245" s="15"/>
    </row>
    <row r="246" spans="2:13" ht="407.25" customHeight="1" thickBot="1">
      <c r="B246" s="193"/>
      <c r="C246" s="17" t="s">
        <v>1</v>
      </c>
      <c r="D246" s="133" t="s">
        <v>27</v>
      </c>
      <c r="E246" s="134" t="s">
        <v>28</v>
      </c>
      <c r="F246" s="134" t="s">
        <v>29</v>
      </c>
      <c r="G246" s="134" t="s">
        <v>30</v>
      </c>
      <c r="H246" s="20" t="s">
        <v>26</v>
      </c>
      <c r="I246" s="133" t="s">
        <v>27</v>
      </c>
      <c r="J246" s="134" t="s">
        <v>28</v>
      </c>
      <c r="K246" s="134" t="s">
        <v>29</v>
      </c>
      <c r="L246" s="19" t="s">
        <v>30</v>
      </c>
      <c r="M246" s="20" t="s">
        <v>26</v>
      </c>
    </row>
    <row r="247" spans="2:13" ht="118.5" customHeight="1" thickBot="1">
      <c r="B247" s="187" t="s">
        <v>31</v>
      </c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9"/>
    </row>
    <row r="248" spans="2:13" ht="118.5" customHeight="1" thickBot="1">
      <c r="B248" s="187" t="s">
        <v>41</v>
      </c>
      <c r="C248" s="188"/>
      <c r="D248" s="188"/>
      <c r="E248" s="188"/>
      <c r="F248" s="188"/>
      <c r="G248" s="188"/>
      <c r="H248" s="188"/>
      <c r="I248" s="188"/>
      <c r="J248" s="188"/>
      <c r="K248" s="188"/>
      <c r="L248" s="188"/>
      <c r="M248" s="189"/>
    </row>
    <row r="249" spans="2:13" ht="118.5" customHeight="1" thickBot="1">
      <c r="B249" s="187" t="s">
        <v>50</v>
      </c>
      <c r="C249" s="188"/>
      <c r="D249" s="188"/>
      <c r="E249" s="188"/>
      <c r="F249" s="188"/>
      <c r="G249" s="188"/>
      <c r="H249" s="188"/>
      <c r="I249" s="190"/>
      <c r="J249" s="190"/>
      <c r="K249" s="190"/>
      <c r="L249" s="190"/>
      <c r="M249" s="191"/>
    </row>
    <row r="250" spans="2:13">
      <c r="B250" s="21"/>
      <c r="C250" s="22"/>
      <c r="D250" s="23"/>
      <c r="E250" s="24"/>
      <c r="F250" s="24"/>
      <c r="G250" s="24"/>
      <c r="H250" s="60"/>
      <c r="I250" s="25"/>
      <c r="J250" s="26"/>
      <c r="K250" s="26"/>
      <c r="L250" s="26"/>
      <c r="M250" s="27"/>
    </row>
    <row r="251" spans="2:13" ht="108.6" customHeight="1">
      <c r="B251" s="21" t="s">
        <v>3</v>
      </c>
      <c r="C251" s="22" t="s">
        <v>157</v>
      </c>
      <c r="D251" s="23">
        <v>50</v>
      </c>
      <c r="E251" s="24">
        <v>6.7</v>
      </c>
      <c r="F251" s="24">
        <v>9.1999999999999993</v>
      </c>
      <c r="G251" s="24">
        <v>7.1</v>
      </c>
      <c r="H251" s="24">
        <v>138</v>
      </c>
      <c r="I251" s="23"/>
      <c r="J251" s="29"/>
      <c r="K251" s="29"/>
      <c r="L251" s="29"/>
      <c r="M251" s="30"/>
    </row>
    <row r="252" spans="2:13">
      <c r="B252" s="21" t="s">
        <v>153</v>
      </c>
      <c r="C252" s="22" t="s">
        <v>154</v>
      </c>
      <c r="D252" s="23">
        <v>105</v>
      </c>
      <c r="E252" s="24">
        <v>10</v>
      </c>
      <c r="F252" s="24">
        <v>23.2</v>
      </c>
      <c r="G252" s="24">
        <v>14.8</v>
      </c>
      <c r="H252" s="24">
        <v>167</v>
      </c>
      <c r="I252" s="23"/>
      <c r="J252" s="29"/>
      <c r="K252" s="29"/>
      <c r="L252" s="29"/>
      <c r="M252" s="30"/>
    </row>
    <row r="253" spans="2:13">
      <c r="B253" s="21" t="s">
        <v>51</v>
      </c>
      <c r="C253" s="22" t="s">
        <v>62</v>
      </c>
      <c r="D253" s="23">
        <v>200</v>
      </c>
      <c r="E253" s="24">
        <v>0.16</v>
      </c>
      <c r="F253" s="24">
        <v>0.14000000000000001</v>
      </c>
      <c r="G253" s="24">
        <v>12.64</v>
      </c>
      <c r="H253" s="60">
        <v>52.46</v>
      </c>
      <c r="I253" s="28"/>
      <c r="J253" s="29"/>
      <c r="K253" s="29"/>
      <c r="L253" s="29"/>
      <c r="M253" s="30"/>
    </row>
    <row r="254" spans="2:13">
      <c r="B254" s="21"/>
      <c r="C254" s="22" t="s">
        <v>6</v>
      </c>
      <c r="D254" s="23">
        <v>15</v>
      </c>
      <c r="E254" s="24">
        <v>1.07</v>
      </c>
      <c r="F254" s="24">
        <v>0.08</v>
      </c>
      <c r="G254" s="24">
        <v>6.72</v>
      </c>
      <c r="H254" s="60">
        <v>31.5</v>
      </c>
      <c r="I254" s="23"/>
      <c r="J254" s="29"/>
      <c r="K254" s="29"/>
      <c r="L254" s="29"/>
      <c r="M254" s="30"/>
    </row>
    <row r="255" spans="2:13">
      <c r="B255" s="21"/>
      <c r="C255" s="22" t="s">
        <v>166</v>
      </c>
      <c r="D255" s="23">
        <v>25</v>
      </c>
      <c r="E255" s="29">
        <v>1.25</v>
      </c>
      <c r="F255" s="29">
        <v>7</v>
      </c>
      <c r="G255" s="29">
        <v>15.5</v>
      </c>
      <c r="H255" s="60">
        <v>130</v>
      </c>
      <c r="I255" s="28"/>
      <c r="J255" s="29"/>
      <c r="K255" s="29"/>
      <c r="L255" s="29"/>
      <c r="M255" s="30"/>
    </row>
    <row r="256" spans="2:13" ht="99" thickBot="1">
      <c r="B256" s="21"/>
      <c r="C256" s="22"/>
      <c r="D256" s="23"/>
      <c r="E256" s="24"/>
      <c r="F256" s="24"/>
      <c r="G256" s="24"/>
      <c r="H256" s="60"/>
      <c r="I256" s="23"/>
      <c r="J256" s="29"/>
      <c r="K256" s="29"/>
      <c r="L256" s="29"/>
      <c r="M256" s="30"/>
    </row>
    <row r="257" spans="2:13" ht="81" customHeight="1" thickBot="1">
      <c r="B257" s="38"/>
      <c r="C257" s="39" t="s">
        <v>33</v>
      </c>
      <c r="D257" s="40"/>
      <c r="E257" s="41">
        <f>SUM(E250:E256)</f>
        <v>19.18</v>
      </c>
      <c r="F257" s="41">
        <f>SUM(F250:F256)</f>
        <v>39.619999999999997</v>
      </c>
      <c r="G257" s="41">
        <f>SUM(G250:G256)</f>
        <v>56.76</v>
      </c>
      <c r="H257" s="42">
        <f>SUM(H250:H256)</f>
        <v>518.96</v>
      </c>
      <c r="I257" s="40"/>
      <c r="J257" s="41"/>
      <c r="K257" s="41"/>
      <c r="L257" s="41"/>
      <c r="M257" s="43"/>
    </row>
    <row r="258" spans="2:13" ht="81" customHeight="1" thickBot="1">
      <c r="B258" s="44"/>
      <c r="C258" s="45"/>
      <c r="D258" s="46"/>
      <c r="E258" s="47"/>
      <c r="F258" s="47"/>
      <c r="G258" s="47"/>
      <c r="H258" s="48"/>
      <c r="I258" s="49"/>
      <c r="J258" s="50"/>
      <c r="K258" s="50"/>
      <c r="L258" s="50"/>
      <c r="M258" s="51"/>
    </row>
    <row r="259" spans="2:13" ht="81" customHeight="1" thickBot="1">
      <c r="B259" s="44"/>
      <c r="C259" s="45" t="s">
        <v>46</v>
      </c>
      <c r="D259" s="46"/>
      <c r="E259" s="47"/>
      <c r="F259" s="47"/>
      <c r="G259" s="47"/>
      <c r="H259" s="48">
        <f>H257/H301*100</f>
        <v>23.58909090909091</v>
      </c>
      <c r="I259" s="49"/>
      <c r="J259" s="50"/>
      <c r="K259" s="50"/>
      <c r="L259" s="50"/>
      <c r="M259" s="52"/>
    </row>
    <row r="260" spans="2:13" ht="118.5" customHeight="1" thickBot="1">
      <c r="B260" s="187" t="s">
        <v>23</v>
      </c>
      <c r="C260" s="188"/>
      <c r="D260" s="188"/>
      <c r="E260" s="188"/>
      <c r="F260" s="188"/>
      <c r="G260" s="188"/>
      <c r="H260" s="188"/>
      <c r="I260" s="190"/>
      <c r="J260" s="190"/>
      <c r="K260" s="190"/>
      <c r="L260" s="190"/>
      <c r="M260" s="191"/>
    </row>
    <row r="261" spans="2:13">
      <c r="B261" s="21"/>
      <c r="C261" s="22"/>
      <c r="D261" s="23"/>
      <c r="E261" s="24"/>
      <c r="F261" s="24"/>
      <c r="G261" s="24"/>
      <c r="H261" s="60"/>
      <c r="I261" s="25"/>
      <c r="J261" s="26"/>
      <c r="K261" s="26"/>
      <c r="L261" s="26"/>
      <c r="M261" s="27"/>
    </row>
    <row r="262" spans="2:13">
      <c r="B262" s="21" t="s">
        <v>79</v>
      </c>
      <c r="C262" s="22" t="s">
        <v>80</v>
      </c>
      <c r="D262" s="23">
        <v>60</v>
      </c>
      <c r="E262" s="24">
        <v>0.96</v>
      </c>
      <c r="F262" s="24">
        <v>6.06</v>
      </c>
      <c r="G262" s="24">
        <v>3.54</v>
      </c>
      <c r="H262" s="24">
        <v>72.599999999999994</v>
      </c>
      <c r="I262" s="23">
        <v>80</v>
      </c>
      <c r="J262" s="29">
        <v>1.28</v>
      </c>
      <c r="K262" s="29">
        <v>8.08</v>
      </c>
      <c r="L262" s="29">
        <v>4.72</v>
      </c>
      <c r="M262" s="30">
        <v>96.8</v>
      </c>
    </row>
    <row r="263" spans="2:13" ht="196.5">
      <c r="B263" s="21" t="s">
        <v>130</v>
      </c>
      <c r="C263" s="22" t="s">
        <v>131</v>
      </c>
      <c r="D263" s="23">
        <v>200</v>
      </c>
      <c r="E263" s="24">
        <v>1.8</v>
      </c>
      <c r="F263" s="24">
        <v>2.8</v>
      </c>
      <c r="G263" s="24">
        <v>13.2</v>
      </c>
      <c r="H263" s="24">
        <v>86</v>
      </c>
      <c r="I263" s="23">
        <v>200</v>
      </c>
      <c r="J263" s="24">
        <v>1.8</v>
      </c>
      <c r="K263" s="24">
        <v>2.8</v>
      </c>
      <c r="L263" s="24">
        <v>13.2</v>
      </c>
      <c r="M263" s="30">
        <v>86</v>
      </c>
    </row>
    <row r="264" spans="2:13" ht="196.5">
      <c r="B264" s="21" t="s">
        <v>113</v>
      </c>
      <c r="C264" s="22" t="s">
        <v>114</v>
      </c>
      <c r="D264" s="23">
        <v>75</v>
      </c>
      <c r="E264" s="24">
        <v>11.8</v>
      </c>
      <c r="F264" s="24">
        <v>22.4</v>
      </c>
      <c r="G264" s="24">
        <v>4.5999999999999996</v>
      </c>
      <c r="H264" s="60">
        <v>266.3</v>
      </c>
      <c r="I264" s="23">
        <v>75</v>
      </c>
      <c r="J264" s="29">
        <v>11.8</v>
      </c>
      <c r="K264" s="29">
        <v>22.4</v>
      </c>
      <c r="L264" s="29">
        <v>4.5999999999999996</v>
      </c>
      <c r="M264" s="30">
        <v>266.3</v>
      </c>
    </row>
    <row r="265" spans="2:13">
      <c r="B265" s="21" t="s">
        <v>70</v>
      </c>
      <c r="C265" s="22" t="s">
        <v>71</v>
      </c>
      <c r="D265" s="23">
        <v>130</v>
      </c>
      <c r="E265" s="24">
        <v>2.6</v>
      </c>
      <c r="F265" s="24">
        <v>7.5</v>
      </c>
      <c r="G265" s="24">
        <v>15.3</v>
      </c>
      <c r="H265" s="24">
        <v>139.1</v>
      </c>
      <c r="I265" s="28">
        <v>130</v>
      </c>
      <c r="J265" s="29">
        <v>2.6</v>
      </c>
      <c r="K265" s="29">
        <v>7.5</v>
      </c>
      <c r="L265" s="29">
        <v>15.3</v>
      </c>
      <c r="M265" s="30">
        <v>139.1</v>
      </c>
    </row>
    <row r="266" spans="2:13">
      <c r="B266" s="21" t="s">
        <v>14</v>
      </c>
      <c r="C266" s="22" t="s">
        <v>12</v>
      </c>
      <c r="D266" s="23">
        <v>200</v>
      </c>
      <c r="E266" s="24">
        <v>0.2</v>
      </c>
      <c r="F266" s="24">
        <v>0.04</v>
      </c>
      <c r="G266" s="24">
        <v>10</v>
      </c>
      <c r="H266" s="24">
        <v>41</v>
      </c>
      <c r="I266" s="23">
        <v>200</v>
      </c>
      <c r="J266" s="29">
        <v>0.2</v>
      </c>
      <c r="K266" s="29">
        <v>0.04</v>
      </c>
      <c r="L266" s="29">
        <v>10</v>
      </c>
      <c r="M266" s="30">
        <v>41</v>
      </c>
    </row>
    <row r="267" spans="2:13">
      <c r="B267" s="21"/>
      <c r="C267" s="22" t="s">
        <v>6</v>
      </c>
      <c r="D267" s="23">
        <v>15</v>
      </c>
      <c r="E267" s="24">
        <v>1.07</v>
      </c>
      <c r="F267" s="24">
        <v>0.08</v>
      </c>
      <c r="G267" s="24">
        <v>6.72</v>
      </c>
      <c r="H267" s="60">
        <v>31.5</v>
      </c>
      <c r="I267" s="23">
        <v>40</v>
      </c>
      <c r="J267" s="29">
        <v>2.8</v>
      </c>
      <c r="K267" s="29">
        <v>0.3</v>
      </c>
      <c r="L267" s="29">
        <v>17.899999999999999</v>
      </c>
      <c r="M267" s="30">
        <v>84</v>
      </c>
    </row>
    <row r="268" spans="2:13">
      <c r="B268" s="21"/>
      <c r="C268" s="22" t="s">
        <v>117</v>
      </c>
      <c r="D268" s="23">
        <v>15</v>
      </c>
      <c r="E268" s="24">
        <v>1.22</v>
      </c>
      <c r="F268" s="24">
        <v>0.06</v>
      </c>
      <c r="G268" s="24">
        <v>7.92</v>
      </c>
      <c r="H268" s="30">
        <v>37.200000000000003</v>
      </c>
      <c r="I268" s="28">
        <v>30</v>
      </c>
      <c r="J268" s="29">
        <v>2.4300000000000002</v>
      </c>
      <c r="K268" s="29">
        <v>0.12</v>
      </c>
      <c r="L268" s="29">
        <v>15.84</v>
      </c>
      <c r="M268" s="30">
        <v>74.400000000000006</v>
      </c>
    </row>
    <row r="269" spans="2:13">
      <c r="B269" s="21" t="s">
        <v>89</v>
      </c>
      <c r="C269" s="22" t="s">
        <v>21</v>
      </c>
      <c r="D269" s="23">
        <v>120</v>
      </c>
      <c r="E269" s="24">
        <v>0.5</v>
      </c>
      <c r="F269" s="24">
        <v>0.5</v>
      </c>
      <c r="G269" s="24">
        <v>11.8</v>
      </c>
      <c r="H269" s="60">
        <v>54</v>
      </c>
      <c r="I269" s="23">
        <v>120</v>
      </c>
      <c r="J269" s="29">
        <v>0.5</v>
      </c>
      <c r="K269" s="29">
        <v>0.5</v>
      </c>
      <c r="L269" s="29">
        <v>11.8</v>
      </c>
      <c r="M269" s="30">
        <v>54</v>
      </c>
    </row>
    <row r="270" spans="2:13" ht="99" thickBot="1">
      <c r="B270" s="66"/>
      <c r="C270" s="22"/>
      <c r="D270" s="67"/>
      <c r="E270" s="50"/>
      <c r="F270" s="50"/>
      <c r="G270" s="50"/>
      <c r="H270" s="68"/>
      <c r="I270" s="35"/>
      <c r="J270" s="36"/>
      <c r="K270" s="36"/>
      <c r="L270" s="36"/>
      <c r="M270" s="37"/>
    </row>
    <row r="271" spans="2:13" ht="81" customHeight="1" thickBot="1">
      <c r="B271" s="38"/>
      <c r="C271" s="39" t="s">
        <v>33</v>
      </c>
      <c r="D271" s="40"/>
      <c r="E271" s="41">
        <f>SUM(E261:E269)</f>
        <v>20.149999999999999</v>
      </c>
      <c r="F271" s="41">
        <f>SUM(F261:F269)</f>
        <v>39.44</v>
      </c>
      <c r="G271" s="41">
        <f>SUM(G261:G269)</f>
        <v>73.08</v>
      </c>
      <c r="H271" s="42">
        <f>SUM(H261:H269)</f>
        <v>727.7</v>
      </c>
      <c r="I271" s="40"/>
      <c r="J271" s="41">
        <f>SUM(J261:J269)</f>
        <v>23.41</v>
      </c>
      <c r="K271" s="41">
        <f>SUM(K261:K269)</f>
        <v>41.739999999999995</v>
      </c>
      <c r="L271" s="41">
        <f>SUM(L261:L269)</f>
        <v>93.36</v>
      </c>
      <c r="M271" s="43">
        <f>SUM(M261:M269)</f>
        <v>841.6</v>
      </c>
    </row>
    <row r="272" spans="2:13" ht="81" customHeight="1" thickBot="1">
      <c r="B272" s="44"/>
      <c r="C272" s="45"/>
      <c r="D272" s="46"/>
      <c r="E272" s="47"/>
      <c r="F272" s="47"/>
      <c r="G272" s="47"/>
      <c r="H272" s="48"/>
      <c r="I272" s="49"/>
      <c r="J272" s="50"/>
      <c r="K272" s="50"/>
      <c r="L272" s="50"/>
      <c r="M272" s="51"/>
    </row>
    <row r="273" spans="2:13" ht="81" customHeight="1" thickBot="1">
      <c r="B273" s="44"/>
      <c r="C273" s="45" t="s">
        <v>46</v>
      </c>
      <c r="D273" s="46"/>
      <c r="E273" s="47"/>
      <c r="F273" s="47"/>
      <c r="G273" s="47"/>
      <c r="H273" s="48">
        <f>H271/H301*100</f>
        <v>33.077272727272728</v>
      </c>
      <c r="I273" s="49"/>
      <c r="J273" s="50"/>
      <c r="K273" s="50"/>
      <c r="L273" s="50"/>
      <c r="M273" s="52">
        <f>M271/M301*100</f>
        <v>31.170370370370371</v>
      </c>
    </row>
    <row r="274" spans="2:13" ht="99" thickBot="1">
      <c r="B274" s="184" t="s">
        <v>24</v>
      </c>
      <c r="C274" s="185"/>
      <c r="D274" s="185"/>
      <c r="E274" s="185"/>
      <c r="F274" s="185"/>
      <c r="G274" s="185"/>
      <c r="H274" s="185"/>
      <c r="I274" s="185"/>
      <c r="J274" s="185"/>
      <c r="K274" s="185"/>
      <c r="L274" s="185"/>
      <c r="M274" s="186"/>
    </row>
    <row r="275" spans="2:13">
      <c r="B275" s="69"/>
      <c r="C275" s="54"/>
      <c r="D275" s="70"/>
      <c r="E275" s="71"/>
      <c r="F275" s="71"/>
      <c r="G275" s="71"/>
      <c r="H275" s="72"/>
      <c r="I275" s="73"/>
      <c r="J275" s="74"/>
      <c r="K275" s="74"/>
      <c r="L275" s="74"/>
      <c r="M275" s="75"/>
    </row>
    <row r="276" spans="2:13" ht="119.45" customHeight="1">
      <c r="B276" s="76" t="s">
        <v>155</v>
      </c>
      <c r="C276" s="22" t="s">
        <v>156</v>
      </c>
      <c r="D276" s="62" t="s">
        <v>84</v>
      </c>
      <c r="E276" s="63">
        <v>8</v>
      </c>
      <c r="F276" s="63">
        <v>10.199999999999999</v>
      </c>
      <c r="G276" s="63">
        <v>40.200000000000003</v>
      </c>
      <c r="H276" s="63">
        <v>285</v>
      </c>
      <c r="I276" s="62" t="s">
        <v>84</v>
      </c>
      <c r="J276" s="65">
        <v>8</v>
      </c>
      <c r="K276" s="65">
        <v>10.199999999999999</v>
      </c>
      <c r="L276" s="65">
        <v>40.200000000000003</v>
      </c>
      <c r="M276" s="64">
        <v>285</v>
      </c>
    </row>
    <row r="277" spans="2:13" ht="103.9" customHeight="1">
      <c r="B277" s="76" t="s">
        <v>18</v>
      </c>
      <c r="C277" s="22" t="s">
        <v>19</v>
      </c>
      <c r="D277" s="77">
        <v>200</v>
      </c>
      <c r="E277" s="78">
        <v>1.4</v>
      </c>
      <c r="F277" s="78">
        <v>1</v>
      </c>
      <c r="G277" s="78">
        <v>16</v>
      </c>
      <c r="H277" s="78">
        <v>78</v>
      </c>
      <c r="I277" s="77">
        <v>200</v>
      </c>
      <c r="J277" s="78">
        <v>1.4</v>
      </c>
      <c r="K277" s="78">
        <v>1</v>
      </c>
      <c r="L277" s="78">
        <v>16</v>
      </c>
      <c r="M277" s="79">
        <v>78</v>
      </c>
    </row>
    <row r="278" spans="2:13" ht="99" thickBot="1">
      <c r="B278" s="69"/>
      <c r="C278" s="54"/>
      <c r="D278" s="138"/>
      <c r="E278" s="139"/>
      <c r="F278" s="139"/>
      <c r="G278" s="139"/>
      <c r="H278" s="140"/>
      <c r="I278" s="96"/>
      <c r="J278" s="141"/>
      <c r="K278" s="141"/>
      <c r="L278" s="141"/>
      <c r="M278" s="142"/>
    </row>
    <row r="279" spans="2:13" ht="91.15" customHeight="1" thickBot="1">
      <c r="B279" s="80"/>
      <c r="C279" s="39" t="s">
        <v>33</v>
      </c>
      <c r="D279" s="81"/>
      <c r="E279" s="82">
        <f>SUM(E276:E278)</f>
        <v>9.4</v>
      </c>
      <c r="F279" s="82">
        <f>SUM(F276:F278)</f>
        <v>11.2</v>
      </c>
      <c r="G279" s="82">
        <f>SUM(G276:G278)</f>
        <v>56.2</v>
      </c>
      <c r="H279" s="83">
        <f>SUM(H276:H278)</f>
        <v>363</v>
      </c>
      <c r="I279" s="143"/>
      <c r="J279" s="82">
        <f>SUM(J276:J278)</f>
        <v>9.4</v>
      </c>
      <c r="K279" s="82">
        <f>SUM(K276:K278)</f>
        <v>11.2</v>
      </c>
      <c r="L279" s="82">
        <f>SUM(L276:L278)</f>
        <v>56.2</v>
      </c>
      <c r="M279" s="83">
        <f>SUM(M276:M278)</f>
        <v>363</v>
      </c>
    </row>
    <row r="280" spans="2:13" ht="81" customHeight="1" thickBot="1">
      <c r="B280" s="44"/>
      <c r="C280" s="45"/>
      <c r="D280" s="46"/>
      <c r="E280" s="47"/>
      <c r="F280" s="47"/>
      <c r="G280" s="47"/>
      <c r="H280" s="48"/>
      <c r="I280" s="49"/>
      <c r="J280" s="50"/>
      <c r="K280" s="50"/>
      <c r="L280" s="50"/>
      <c r="M280" s="51"/>
    </row>
    <row r="281" spans="2:13" ht="81" customHeight="1" thickBot="1">
      <c r="B281" s="44"/>
      <c r="C281" s="45" t="s">
        <v>46</v>
      </c>
      <c r="D281" s="46"/>
      <c r="E281" s="47"/>
      <c r="F281" s="47"/>
      <c r="G281" s="47"/>
      <c r="H281" s="48">
        <f>H279/H301*100</f>
        <v>16.5</v>
      </c>
      <c r="I281" s="49"/>
      <c r="J281" s="50"/>
      <c r="K281" s="50"/>
      <c r="L281" s="50"/>
      <c r="M281" s="52">
        <f>M279/M301*100</f>
        <v>13.444444444444445</v>
      </c>
    </row>
    <row r="282" spans="2:13" ht="91.15" customHeight="1" thickBot="1">
      <c r="B282" s="187" t="s">
        <v>25</v>
      </c>
      <c r="C282" s="188"/>
      <c r="D282" s="188"/>
      <c r="E282" s="188"/>
      <c r="F282" s="188"/>
      <c r="G282" s="188"/>
      <c r="H282" s="188"/>
      <c r="I282" s="188"/>
      <c r="J282" s="188"/>
      <c r="K282" s="188"/>
      <c r="L282" s="188"/>
      <c r="M282" s="189"/>
    </row>
    <row r="283" spans="2:13">
      <c r="B283" s="69"/>
      <c r="C283" s="54"/>
      <c r="D283" s="70"/>
      <c r="E283" s="71"/>
      <c r="F283" s="71"/>
      <c r="G283" s="71"/>
      <c r="H283" s="144"/>
      <c r="I283" s="25"/>
      <c r="J283" s="26"/>
      <c r="K283" s="26"/>
      <c r="L283" s="26"/>
      <c r="M283" s="27"/>
    </row>
    <row r="284" spans="2:13" ht="108.6" customHeight="1">
      <c r="B284" s="21" t="s">
        <v>51</v>
      </c>
      <c r="C284" s="22" t="s">
        <v>167</v>
      </c>
      <c r="D284" s="23"/>
      <c r="E284" s="29"/>
      <c r="F284" s="29"/>
      <c r="G284" s="29"/>
      <c r="H284" s="60"/>
      <c r="I284" s="135">
        <v>30</v>
      </c>
      <c r="J284" s="136">
        <v>1</v>
      </c>
      <c r="K284" s="136">
        <v>0.1</v>
      </c>
      <c r="L284" s="136">
        <v>2</v>
      </c>
      <c r="M284" s="137">
        <v>12</v>
      </c>
    </row>
    <row r="285" spans="2:13">
      <c r="B285" s="21" t="s">
        <v>3</v>
      </c>
      <c r="C285" s="22" t="s">
        <v>157</v>
      </c>
      <c r="D285" s="62"/>
      <c r="E285" s="63"/>
      <c r="F285" s="63"/>
      <c r="G285" s="63"/>
      <c r="H285" s="158"/>
      <c r="I285" s="62">
        <v>75</v>
      </c>
      <c r="J285" s="65">
        <v>10.050000000000001</v>
      </c>
      <c r="K285" s="65">
        <v>13.8</v>
      </c>
      <c r="L285" s="65">
        <v>10.65</v>
      </c>
      <c r="M285" s="64">
        <v>207</v>
      </c>
    </row>
    <row r="286" spans="2:13">
      <c r="B286" s="21" t="s">
        <v>153</v>
      </c>
      <c r="C286" s="22" t="s">
        <v>154</v>
      </c>
      <c r="D286" s="23"/>
      <c r="E286" s="24"/>
      <c r="F286" s="24"/>
      <c r="G286" s="24"/>
      <c r="H286" s="24"/>
      <c r="I286" s="23">
        <v>105</v>
      </c>
      <c r="J286" s="29">
        <v>10</v>
      </c>
      <c r="K286" s="29">
        <v>23.2</v>
      </c>
      <c r="L286" s="29">
        <v>14.8</v>
      </c>
      <c r="M286" s="30">
        <v>167</v>
      </c>
    </row>
    <row r="287" spans="2:13">
      <c r="B287" s="21" t="s">
        <v>51</v>
      </c>
      <c r="C287" s="22" t="s">
        <v>62</v>
      </c>
      <c r="D287" s="23"/>
      <c r="E287" s="24"/>
      <c r="F287" s="24"/>
      <c r="G287" s="24"/>
      <c r="H287" s="60"/>
      <c r="I287" s="28">
        <v>200</v>
      </c>
      <c r="J287" s="29">
        <v>0.16</v>
      </c>
      <c r="K287" s="29">
        <v>0.14000000000000001</v>
      </c>
      <c r="L287" s="29">
        <v>12.64</v>
      </c>
      <c r="M287" s="30">
        <v>52.46</v>
      </c>
    </row>
    <row r="288" spans="2:13">
      <c r="B288" s="21"/>
      <c r="C288" s="22" t="s">
        <v>6</v>
      </c>
      <c r="D288" s="23"/>
      <c r="E288" s="24"/>
      <c r="F288" s="24"/>
      <c r="G288" s="24"/>
      <c r="H288" s="60"/>
      <c r="I288" s="23">
        <v>40</v>
      </c>
      <c r="J288" s="29">
        <v>2.8</v>
      </c>
      <c r="K288" s="29">
        <v>0.3</v>
      </c>
      <c r="L288" s="29">
        <v>17.899999999999999</v>
      </c>
      <c r="M288" s="30">
        <v>84</v>
      </c>
    </row>
    <row r="289" spans="2:13" ht="88.15" customHeight="1">
      <c r="B289" s="76"/>
      <c r="C289" s="22" t="s">
        <v>166</v>
      </c>
      <c r="D289" s="77"/>
      <c r="E289" s="78"/>
      <c r="F289" s="78"/>
      <c r="G289" s="78"/>
      <c r="H289" s="160"/>
      <c r="I289" s="62">
        <v>25</v>
      </c>
      <c r="J289" s="65">
        <v>1.25</v>
      </c>
      <c r="K289" s="65">
        <v>7</v>
      </c>
      <c r="L289" s="65">
        <v>15.5</v>
      </c>
      <c r="M289" s="64">
        <v>130</v>
      </c>
    </row>
    <row r="290" spans="2:13" ht="88.15" customHeight="1" thickBot="1">
      <c r="B290" s="76"/>
      <c r="C290" s="22"/>
      <c r="D290" s="70"/>
      <c r="E290" s="161"/>
      <c r="F290" s="161"/>
      <c r="G290" s="161"/>
      <c r="H290" s="162"/>
      <c r="I290" s="101"/>
      <c r="J290" s="163"/>
      <c r="K290" s="163"/>
      <c r="L290" s="163"/>
      <c r="M290" s="164"/>
    </row>
    <row r="291" spans="2:13" ht="99" thickBot="1">
      <c r="B291" s="80"/>
      <c r="C291" s="39" t="s">
        <v>33</v>
      </c>
      <c r="D291" s="81"/>
      <c r="E291" s="82"/>
      <c r="F291" s="82"/>
      <c r="G291" s="82"/>
      <c r="H291" s="152"/>
      <c r="I291" s="81"/>
      <c r="J291" s="82">
        <f>SUM(J284:J290)</f>
        <v>25.26</v>
      </c>
      <c r="K291" s="82">
        <f>SUM(K284:K290)</f>
        <v>44.54</v>
      </c>
      <c r="L291" s="82">
        <f>SUM(L284:L290)</f>
        <v>73.490000000000009</v>
      </c>
      <c r="M291" s="83">
        <f>SUM(M284:M290)</f>
        <v>652.46</v>
      </c>
    </row>
    <row r="292" spans="2:13" ht="81" customHeight="1" thickBot="1">
      <c r="B292" s="44"/>
      <c r="C292" s="45"/>
      <c r="D292" s="46"/>
      <c r="E292" s="47"/>
      <c r="F292" s="47"/>
      <c r="G292" s="47"/>
      <c r="H292" s="48"/>
      <c r="I292" s="46"/>
      <c r="J292" s="47"/>
      <c r="K292" s="47"/>
      <c r="L292" s="47"/>
      <c r="M292" s="52"/>
    </row>
    <row r="293" spans="2:13" ht="81" customHeight="1" thickBot="1">
      <c r="B293" s="44"/>
      <c r="C293" s="45" t="s">
        <v>46</v>
      </c>
      <c r="D293" s="46"/>
      <c r="E293" s="47"/>
      <c r="F293" s="47"/>
      <c r="G293" s="47"/>
      <c r="H293" s="48"/>
      <c r="I293" s="46"/>
      <c r="J293" s="47"/>
      <c r="K293" s="47"/>
      <c r="L293" s="47"/>
      <c r="M293" s="52">
        <f>M291/M301*100</f>
        <v>24.165185185185187</v>
      </c>
    </row>
    <row r="294" spans="2:13" ht="99" thickBot="1">
      <c r="B294" s="80"/>
      <c r="C294" s="39"/>
      <c r="D294" s="81"/>
      <c r="E294" s="105"/>
      <c r="F294" s="105"/>
      <c r="G294" s="105"/>
      <c r="H294" s="106"/>
      <c r="I294" s="81"/>
      <c r="J294" s="105"/>
      <c r="K294" s="105"/>
      <c r="L294" s="105"/>
      <c r="M294" s="107"/>
    </row>
    <row r="295" spans="2:13" ht="295.5" thickBot="1">
      <c r="B295" s="108"/>
      <c r="C295" s="109" t="s">
        <v>35</v>
      </c>
      <c r="D295" s="110"/>
      <c r="E295" s="111">
        <f>E257+E271+E279</f>
        <v>48.73</v>
      </c>
      <c r="F295" s="111">
        <f>F257+F271+F279</f>
        <v>90.26</v>
      </c>
      <c r="G295" s="111">
        <f>G257+G271+G279</f>
        <v>186.04000000000002</v>
      </c>
      <c r="H295" s="111">
        <f>H257+H271+H279</f>
        <v>1609.66</v>
      </c>
      <c r="I295" s="118"/>
      <c r="J295" s="126">
        <f>J271+J279+J291</f>
        <v>58.070000000000007</v>
      </c>
      <c r="K295" s="126">
        <f>K271+K279+K291</f>
        <v>97.47999999999999</v>
      </c>
      <c r="L295" s="126">
        <f>L271+L279+L291</f>
        <v>223.05</v>
      </c>
      <c r="M295" s="127">
        <f>M271+M279+M291</f>
        <v>1857.06</v>
      </c>
    </row>
    <row r="296" spans="2:13" ht="99" thickBot="1">
      <c r="B296" s="112"/>
      <c r="C296" s="12"/>
      <c r="D296" s="110"/>
      <c r="E296" s="113"/>
      <c r="F296" s="113"/>
      <c r="G296" s="113"/>
      <c r="H296" s="114"/>
      <c r="I296" s="110"/>
      <c r="J296" s="113"/>
      <c r="K296" s="113"/>
      <c r="L296" s="113"/>
      <c r="M296" s="115"/>
    </row>
    <row r="297" spans="2:13" ht="99" thickBot="1">
      <c r="B297" s="116"/>
      <c r="C297" s="117" t="s">
        <v>34</v>
      </c>
      <c r="D297" s="118"/>
      <c r="E297" s="41">
        <f>E295*4</f>
        <v>194.92</v>
      </c>
      <c r="F297" s="41">
        <f>F295*9</f>
        <v>812.34</v>
      </c>
      <c r="G297" s="41">
        <f>G295*4</f>
        <v>744.16000000000008</v>
      </c>
      <c r="H297" s="42">
        <f>E297+F297+G297</f>
        <v>1751.42</v>
      </c>
      <c r="I297" s="118"/>
      <c r="J297" s="41">
        <f>J295*4</f>
        <v>232.28000000000003</v>
      </c>
      <c r="K297" s="41">
        <f>K295*9</f>
        <v>877.31999999999994</v>
      </c>
      <c r="L297" s="41">
        <f>L295*4</f>
        <v>892.2</v>
      </c>
      <c r="M297" s="43">
        <f>J297+K297+L297</f>
        <v>2001.8</v>
      </c>
    </row>
    <row r="298" spans="2:13" ht="99" thickBot="1">
      <c r="B298" s="119"/>
      <c r="C298" s="120"/>
      <c r="D298" s="55"/>
      <c r="E298" s="56"/>
      <c r="F298" s="56"/>
      <c r="G298" s="56"/>
      <c r="H298" s="57"/>
      <c r="I298" s="55"/>
      <c r="J298" s="56"/>
      <c r="K298" s="56"/>
      <c r="L298" s="56"/>
      <c r="M298" s="121"/>
    </row>
    <row r="299" spans="2:13" ht="291" thickBot="1">
      <c r="B299" s="112"/>
      <c r="C299" s="12" t="s">
        <v>36</v>
      </c>
      <c r="D299" s="110"/>
      <c r="E299" s="122">
        <v>15</v>
      </c>
      <c r="F299" s="122">
        <v>32</v>
      </c>
      <c r="G299" s="122">
        <v>55</v>
      </c>
      <c r="H299" s="123">
        <v>70</v>
      </c>
      <c r="I299" s="118"/>
      <c r="J299" s="124">
        <v>14</v>
      </c>
      <c r="K299" s="124">
        <v>32</v>
      </c>
      <c r="L299" s="124">
        <v>56</v>
      </c>
      <c r="M299" s="125">
        <f>M295/M301*100</f>
        <v>68.78</v>
      </c>
    </row>
    <row r="300" spans="2:13" ht="295.5" thickBot="1">
      <c r="B300" s="108"/>
      <c r="C300" s="109" t="s">
        <v>43</v>
      </c>
      <c r="D300" s="110"/>
      <c r="E300" s="111">
        <f>E257+E271</f>
        <v>39.33</v>
      </c>
      <c r="F300" s="111">
        <f>F257+F271</f>
        <v>79.06</v>
      </c>
      <c r="G300" s="111">
        <f>G257+G271</f>
        <v>129.84</v>
      </c>
      <c r="H300" s="111">
        <f>H257+H271</f>
        <v>1246.6600000000001</v>
      </c>
      <c r="I300" s="111"/>
      <c r="J300" s="111">
        <f>J257+J271</f>
        <v>23.41</v>
      </c>
      <c r="K300" s="111">
        <f>K257+K271</f>
        <v>41.739999999999995</v>
      </c>
      <c r="L300" s="111">
        <f>L257+L271</f>
        <v>93.36</v>
      </c>
      <c r="M300" s="127">
        <f>M271+M279</f>
        <v>1204.5999999999999</v>
      </c>
    </row>
    <row r="301" spans="2:13" ht="99" thickBot="1">
      <c r="B301" s="129"/>
      <c r="C301" s="130" t="s">
        <v>37</v>
      </c>
      <c r="D301" s="124"/>
      <c r="E301" s="124"/>
      <c r="F301" s="124"/>
      <c r="G301" s="124"/>
      <c r="H301" s="42">
        <v>2200</v>
      </c>
      <c r="I301" s="118"/>
      <c r="J301" s="41"/>
      <c r="K301" s="41"/>
      <c r="L301" s="41"/>
      <c r="M301" s="43">
        <v>2700</v>
      </c>
    </row>
    <row r="302" spans="2:13" s="92" customFormat="1" ht="99" thickBot="1">
      <c r="B302" s="131"/>
      <c r="C302" s="54"/>
      <c r="D302" s="9"/>
      <c r="E302" s="9"/>
      <c r="F302" s="9"/>
      <c r="G302" s="9"/>
      <c r="H302" s="165"/>
      <c r="I302" s="165"/>
      <c r="J302" s="166"/>
      <c r="K302" s="166"/>
      <c r="L302" s="166"/>
      <c r="M302" s="166"/>
    </row>
    <row r="303" spans="2:13" ht="99" thickBot="1">
      <c r="B303" s="192" t="s">
        <v>0</v>
      </c>
      <c r="C303" s="12"/>
      <c r="D303" s="13"/>
      <c r="E303" s="14"/>
      <c r="F303" s="14" t="s">
        <v>7</v>
      </c>
      <c r="G303" s="14"/>
      <c r="H303" s="15"/>
      <c r="I303" s="16"/>
      <c r="J303" s="14"/>
      <c r="K303" s="14" t="s">
        <v>15</v>
      </c>
      <c r="L303" s="14"/>
      <c r="M303" s="15"/>
    </row>
    <row r="304" spans="2:13" ht="407.25" customHeight="1" thickBot="1">
      <c r="B304" s="193"/>
      <c r="C304" s="17" t="s">
        <v>1</v>
      </c>
      <c r="D304" s="133" t="s">
        <v>27</v>
      </c>
      <c r="E304" s="134" t="s">
        <v>28</v>
      </c>
      <c r="F304" s="134" t="s">
        <v>29</v>
      </c>
      <c r="G304" s="134" t="s">
        <v>30</v>
      </c>
      <c r="H304" s="20" t="s">
        <v>26</v>
      </c>
      <c r="I304" s="133" t="s">
        <v>27</v>
      </c>
      <c r="J304" s="134" t="s">
        <v>28</v>
      </c>
      <c r="K304" s="134" t="s">
        <v>29</v>
      </c>
      <c r="L304" s="19" t="s">
        <v>30</v>
      </c>
      <c r="M304" s="20" t="s">
        <v>26</v>
      </c>
    </row>
    <row r="305" spans="2:13" ht="118.5" customHeight="1" thickBot="1">
      <c r="B305" s="187" t="s">
        <v>42</v>
      </c>
      <c r="C305" s="188"/>
      <c r="D305" s="188"/>
      <c r="E305" s="188"/>
      <c r="F305" s="188"/>
      <c r="G305" s="188"/>
      <c r="H305" s="188"/>
      <c r="I305" s="188"/>
      <c r="J305" s="188"/>
      <c r="K305" s="188"/>
      <c r="L305" s="188"/>
      <c r="M305" s="189"/>
    </row>
    <row r="306" spans="2:13" ht="118.5" customHeight="1" thickBot="1">
      <c r="B306" s="187" t="s">
        <v>32</v>
      </c>
      <c r="C306" s="188"/>
      <c r="D306" s="188"/>
      <c r="E306" s="188"/>
      <c r="F306" s="188"/>
      <c r="G306" s="188"/>
      <c r="H306" s="188"/>
      <c r="I306" s="188"/>
      <c r="J306" s="188"/>
      <c r="K306" s="188"/>
      <c r="L306" s="188"/>
      <c r="M306" s="189"/>
    </row>
    <row r="307" spans="2:13" ht="118.5" customHeight="1" thickBot="1">
      <c r="B307" s="187" t="s">
        <v>50</v>
      </c>
      <c r="C307" s="188"/>
      <c r="D307" s="188"/>
      <c r="E307" s="188"/>
      <c r="F307" s="188"/>
      <c r="G307" s="188"/>
      <c r="H307" s="188"/>
      <c r="I307" s="190"/>
      <c r="J307" s="190"/>
      <c r="K307" s="190"/>
      <c r="L307" s="190"/>
      <c r="M307" s="191"/>
    </row>
    <row r="308" spans="2:13">
      <c r="B308" s="53"/>
      <c r="C308" s="54"/>
      <c r="D308" s="55"/>
      <c r="E308" s="56"/>
      <c r="F308" s="56"/>
      <c r="G308" s="56"/>
      <c r="H308" s="57"/>
      <c r="I308" s="25"/>
      <c r="J308" s="58"/>
      <c r="K308" s="58"/>
      <c r="L308" s="58"/>
      <c r="M308" s="59"/>
    </row>
    <row r="309" spans="2:13">
      <c r="B309" s="21" t="s">
        <v>3</v>
      </c>
      <c r="C309" s="22" t="s">
        <v>86</v>
      </c>
      <c r="D309" s="23">
        <v>50</v>
      </c>
      <c r="E309" s="24">
        <v>6.7</v>
      </c>
      <c r="F309" s="24">
        <v>9.1999999999999993</v>
      </c>
      <c r="G309" s="24">
        <v>7.1</v>
      </c>
      <c r="H309" s="24">
        <v>138</v>
      </c>
      <c r="I309" s="23"/>
      <c r="J309" s="24"/>
      <c r="K309" s="24"/>
      <c r="L309" s="24"/>
      <c r="M309" s="30"/>
    </row>
    <row r="310" spans="2:13" ht="196.5">
      <c r="B310" s="21" t="s">
        <v>72</v>
      </c>
      <c r="C310" s="22" t="s">
        <v>73</v>
      </c>
      <c r="D310" s="23">
        <v>125</v>
      </c>
      <c r="E310" s="24">
        <v>2.6</v>
      </c>
      <c r="F310" s="24">
        <v>7.1</v>
      </c>
      <c r="G310" s="24">
        <v>18.8</v>
      </c>
      <c r="H310" s="60">
        <v>150</v>
      </c>
      <c r="I310" s="28"/>
      <c r="J310" s="24"/>
      <c r="K310" s="24"/>
      <c r="L310" s="24"/>
      <c r="M310" s="30"/>
    </row>
    <row r="311" spans="2:13">
      <c r="B311" s="21" t="s">
        <v>47</v>
      </c>
      <c r="C311" s="22" t="s">
        <v>48</v>
      </c>
      <c r="D311" s="23" t="s">
        <v>49</v>
      </c>
      <c r="E311" s="24">
        <v>0.25</v>
      </c>
      <c r="F311" s="24">
        <v>0.05</v>
      </c>
      <c r="G311" s="24">
        <v>12</v>
      </c>
      <c r="H311" s="30">
        <v>51.5</v>
      </c>
      <c r="I311" s="28"/>
      <c r="J311" s="24"/>
      <c r="K311" s="24"/>
      <c r="L311" s="24"/>
      <c r="M311" s="30"/>
    </row>
    <row r="312" spans="2:13">
      <c r="B312" s="21"/>
      <c r="C312" s="22" t="s">
        <v>117</v>
      </c>
      <c r="D312" s="23">
        <v>30</v>
      </c>
      <c r="E312" s="24">
        <v>2.4300000000000002</v>
      </c>
      <c r="F312" s="24">
        <v>0.12</v>
      </c>
      <c r="G312" s="24">
        <v>15.84</v>
      </c>
      <c r="H312" s="60">
        <v>74.400000000000006</v>
      </c>
      <c r="I312" s="23"/>
      <c r="J312" s="24"/>
      <c r="K312" s="24"/>
      <c r="L312" s="24"/>
      <c r="M312" s="30"/>
    </row>
    <row r="313" spans="2:13">
      <c r="B313" s="21" t="s">
        <v>89</v>
      </c>
      <c r="C313" s="22" t="s">
        <v>21</v>
      </c>
      <c r="D313" s="23">
        <v>130</v>
      </c>
      <c r="E313" s="24">
        <v>0.52</v>
      </c>
      <c r="F313" s="24">
        <v>0.52</v>
      </c>
      <c r="G313" s="24">
        <v>12.74</v>
      </c>
      <c r="H313" s="60">
        <v>58.5</v>
      </c>
      <c r="I313" s="23"/>
      <c r="J313" s="24"/>
      <c r="K313" s="24"/>
      <c r="L313" s="24"/>
      <c r="M313" s="30"/>
    </row>
    <row r="314" spans="2:13" ht="99" thickBot="1">
      <c r="B314" s="21"/>
      <c r="C314" s="22"/>
      <c r="D314" s="23"/>
      <c r="E314" s="24"/>
      <c r="F314" s="24"/>
      <c r="G314" s="24"/>
      <c r="H314" s="60"/>
      <c r="I314" s="23"/>
      <c r="J314" s="24"/>
      <c r="K314" s="24"/>
      <c r="L314" s="24"/>
      <c r="M314" s="30"/>
    </row>
    <row r="315" spans="2:13" ht="81" customHeight="1" thickBot="1">
      <c r="B315" s="38"/>
      <c r="C315" s="39" t="s">
        <v>33</v>
      </c>
      <c r="D315" s="40"/>
      <c r="E315" s="41">
        <f>SUM(E309:E314)</f>
        <v>12.5</v>
      </c>
      <c r="F315" s="41">
        <f>SUM(F309:F314)</f>
        <v>16.989999999999998</v>
      </c>
      <c r="G315" s="41">
        <f>SUM(G309:G314)</f>
        <v>66.47999999999999</v>
      </c>
      <c r="H315" s="42">
        <f>SUM(H309:H314)</f>
        <v>472.4</v>
      </c>
      <c r="I315" s="40"/>
      <c r="J315" s="41"/>
      <c r="K315" s="41"/>
      <c r="L315" s="41"/>
      <c r="M315" s="43"/>
    </row>
    <row r="316" spans="2:13" ht="81" customHeight="1" thickBot="1">
      <c r="B316" s="44"/>
      <c r="C316" s="45"/>
      <c r="D316" s="46"/>
      <c r="E316" s="47"/>
      <c r="F316" s="47"/>
      <c r="G316" s="47"/>
      <c r="H316" s="48"/>
      <c r="I316" s="49"/>
      <c r="J316" s="50"/>
      <c r="K316" s="50"/>
      <c r="L316" s="50"/>
      <c r="M316" s="51"/>
    </row>
    <row r="317" spans="2:13" ht="81" customHeight="1" thickBot="1">
      <c r="B317" s="44"/>
      <c r="C317" s="45" t="s">
        <v>46</v>
      </c>
      <c r="D317" s="46"/>
      <c r="E317" s="47"/>
      <c r="F317" s="47"/>
      <c r="G317" s="47"/>
      <c r="H317" s="48">
        <f>H315/H357*100</f>
        <v>21.472727272727273</v>
      </c>
      <c r="I317" s="49"/>
      <c r="J317" s="50"/>
      <c r="K317" s="50"/>
      <c r="L317" s="50"/>
      <c r="M317" s="52"/>
    </row>
    <row r="318" spans="2:13" ht="118.5" customHeight="1" thickBot="1">
      <c r="B318" s="187" t="s">
        <v>23</v>
      </c>
      <c r="C318" s="188"/>
      <c r="D318" s="188"/>
      <c r="E318" s="188"/>
      <c r="F318" s="188"/>
      <c r="G318" s="188"/>
      <c r="H318" s="188"/>
      <c r="I318" s="190"/>
      <c r="J318" s="190"/>
      <c r="K318" s="190"/>
      <c r="L318" s="190"/>
      <c r="M318" s="191"/>
    </row>
    <row r="319" spans="2:13">
      <c r="B319" s="53"/>
      <c r="C319" s="54"/>
      <c r="D319" s="55"/>
      <c r="E319" s="56"/>
      <c r="F319" s="56"/>
      <c r="G319" s="56"/>
      <c r="H319" s="57"/>
      <c r="I319" s="25"/>
      <c r="J319" s="58"/>
      <c r="K319" s="58"/>
      <c r="L319" s="58"/>
      <c r="M319" s="59"/>
    </row>
    <row r="320" spans="2:13" ht="126" customHeight="1">
      <c r="B320" s="21" t="s">
        <v>137</v>
      </c>
      <c r="C320" s="22" t="s">
        <v>138</v>
      </c>
      <c r="D320" s="23">
        <v>60</v>
      </c>
      <c r="E320" s="24">
        <v>1.44</v>
      </c>
      <c r="F320" s="24">
        <v>3.06</v>
      </c>
      <c r="G320" s="24">
        <v>6.78</v>
      </c>
      <c r="H320" s="24">
        <v>60.6</v>
      </c>
      <c r="I320" s="23">
        <v>80</v>
      </c>
      <c r="J320" s="29">
        <v>1.92</v>
      </c>
      <c r="K320" s="29">
        <v>4.08</v>
      </c>
      <c r="L320" s="29">
        <v>9.0399999999999991</v>
      </c>
      <c r="M320" s="30">
        <v>80.8</v>
      </c>
    </row>
    <row r="321" spans="2:13" ht="199.9" customHeight="1">
      <c r="B321" s="21" t="s">
        <v>76</v>
      </c>
      <c r="C321" s="22" t="s">
        <v>97</v>
      </c>
      <c r="D321" s="23">
        <v>200</v>
      </c>
      <c r="E321" s="24">
        <v>2.2000000000000002</v>
      </c>
      <c r="F321" s="24">
        <v>3.4</v>
      </c>
      <c r="G321" s="24">
        <v>15.4</v>
      </c>
      <c r="H321" s="60">
        <v>100</v>
      </c>
      <c r="I321" s="23">
        <v>200</v>
      </c>
      <c r="J321" s="29">
        <v>2.2000000000000002</v>
      </c>
      <c r="K321" s="29">
        <v>3.4</v>
      </c>
      <c r="L321" s="29">
        <v>15.4</v>
      </c>
      <c r="M321" s="30">
        <v>100</v>
      </c>
    </row>
    <row r="322" spans="2:13">
      <c r="B322" s="21" t="s">
        <v>51</v>
      </c>
      <c r="C322" s="22" t="s">
        <v>54</v>
      </c>
      <c r="D322" s="23">
        <v>60</v>
      </c>
      <c r="E322" s="24">
        <v>8.4</v>
      </c>
      <c r="F322" s="24">
        <v>14.2</v>
      </c>
      <c r="G322" s="24">
        <v>1.8</v>
      </c>
      <c r="H322" s="24">
        <v>168.9</v>
      </c>
      <c r="I322" s="23">
        <v>75</v>
      </c>
      <c r="J322" s="29">
        <v>10.5</v>
      </c>
      <c r="K322" s="29">
        <v>17.8</v>
      </c>
      <c r="L322" s="29">
        <v>2.2000000000000002</v>
      </c>
      <c r="M322" s="30">
        <v>211.1</v>
      </c>
    </row>
    <row r="323" spans="2:13">
      <c r="B323" s="21" t="s">
        <v>4</v>
      </c>
      <c r="C323" s="22" t="s">
        <v>99</v>
      </c>
      <c r="D323" s="23">
        <v>150</v>
      </c>
      <c r="E323" s="24">
        <v>3</v>
      </c>
      <c r="F323" s="24">
        <v>3.75</v>
      </c>
      <c r="G323" s="24">
        <v>20.399999999999999</v>
      </c>
      <c r="H323" s="24">
        <v>129</v>
      </c>
      <c r="I323" s="28">
        <v>150</v>
      </c>
      <c r="J323" s="29">
        <v>3</v>
      </c>
      <c r="K323" s="29">
        <v>3.75</v>
      </c>
      <c r="L323" s="29">
        <v>20.399999999999999</v>
      </c>
      <c r="M323" s="30">
        <v>129</v>
      </c>
    </row>
    <row r="324" spans="2:13">
      <c r="B324" s="21" t="s">
        <v>5</v>
      </c>
      <c r="C324" s="22" t="s">
        <v>92</v>
      </c>
      <c r="D324" s="23">
        <v>200</v>
      </c>
      <c r="E324" s="24">
        <v>0.2</v>
      </c>
      <c r="F324" s="24">
        <v>0.2</v>
      </c>
      <c r="G324" s="24">
        <v>21.8</v>
      </c>
      <c r="H324" s="60">
        <v>88</v>
      </c>
      <c r="I324" s="28">
        <v>200</v>
      </c>
      <c r="J324" s="29">
        <v>0.2</v>
      </c>
      <c r="K324" s="29">
        <v>0.2</v>
      </c>
      <c r="L324" s="29">
        <v>21.8</v>
      </c>
      <c r="M324" s="30">
        <v>88</v>
      </c>
    </row>
    <row r="325" spans="2:13">
      <c r="B325" s="21"/>
      <c r="C325" s="22" t="s">
        <v>6</v>
      </c>
      <c r="D325" s="23">
        <v>30</v>
      </c>
      <c r="E325" s="24">
        <v>1.8</v>
      </c>
      <c r="F325" s="24">
        <v>0.1</v>
      </c>
      <c r="G325" s="24">
        <v>13.1</v>
      </c>
      <c r="H325" s="24">
        <v>60.3</v>
      </c>
      <c r="I325" s="23">
        <v>50</v>
      </c>
      <c r="J325" s="29">
        <v>3</v>
      </c>
      <c r="K325" s="29">
        <v>0.2</v>
      </c>
      <c r="L325" s="29">
        <v>21.8</v>
      </c>
      <c r="M325" s="30">
        <v>100.5</v>
      </c>
    </row>
    <row r="326" spans="2:13">
      <c r="B326" s="21"/>
      <c r="C326" s="22" t="s">
        <v>117</v>
      </c>
      <c r="D326" s="23">
        <v>30</v>
      </c>
      <c r="E326" s="24">
        <v>2.4300000000000002</v>
      </c>
      <c r="F326" s="24">
        <v>0.12</v>
      </c>
      <c r="G326" s="24">
        <v>15.84</v>
      </c>
      <c r="H326" s="24">
        <v>74.400000000000006</v>
      </c>
      <c r="I326" s="23">
        <v>50</v>
      </c>
      <c r="J326" s="29">
        <v>4.0999999999999996</v>
      </c>
      <c r="K326" s="29">
        <v>0.2</v>
      </c>
      <c r="L326" s="29">
        <v>26.4</v>
      </c>
      <c r="M326" s="30">
        <v>124</v>
      </c>
    </row>
    <row r="327" spans="2:13" ht="99" thickBot="1">
      <c r="B327" s="66"/>
      <c r="C327" s="22"/>
      <c r="D327" s="67"/>
      <c r="E327" s="50"/>
      <c r="F327" s="50"/>
      <c r="G327" s="50"/>
      <c r="H327" s="68"/>
      <c r="I327" s="35"/>
      <c r="J327" s="36"/>
      <c r="K327" s="36"/>
      <c r="L327" s="36"/>
      <c r="M327" s="37"/>
    </row>
    <row r="328" spans="2:13" ht="81" customHeight="1" thickBot="1">
      <c r="B328" s="38"/>
      <c r="C328" s="39" t="s">
        <v>33</v>
      </c>
      <c r="D328" s="40"/>
      <c r="E328" s="41">
        <f>SUM(E320:E327)</f>
        <v>19.47</v>
      </c>
      <c r="F328" s="41">
        <f>SUM(F320:F327)</f>
        <v>24.830000000000002</v>
      </c>
      <c r="G328" s="41">
        <f>SUM(G320:G327)</f>
        <v>95.11999999999999</v>
      </c>
      <c r="H328" s="42">
        <f>SUM(H320:H327)</f>
        <v>681.19999999999993</v>
      </c>
      <c r="I328" s="40"/>
      <c r="J328" s="41">
        <f>SUM(J320:J327)</f>
        <v>24.92</v>
      </c>
      <c r="K328" s="41">
        <f>SUM(K320:K327)</f>
        <v>29.63</v>
      </c>
      <c r="L328" s="41">
        <f>SUM(L320:L327)</f>
        <v>117.03999999999999</v>
      </c>
      <c r="M328" s="43">
        <f>SUM(M320:M327)</f>
        <v>833.4</v>
      </c>
    </row>
    <row r="329" spans="2:13" ht="81" customHeight="1" thickBot="1">
      <c r="B329" s="44"/>
      <c r="C329" s="45"/>
      <c r="D329" s="46"/>
      <c r="E329" s="47"/>
      <c r="F329" s="47"/>
      <c r="G329" s="47"/>
      <c r="H329" s="48"/>
      <c r="I329" s="49"/>
      <c r="J329" s="50"/>
      <c r="K329" s="50"/>
      <c r="L329" s="50"/>
      <c r="M329" s="51"/>
    </row>
    <row r="330" spans="2:13" ht="81" customHeight="1" thickBot="1">
      <c r="B330" s="44"/>
      <c r="C330" s="45" t="s">
        <v>46</v>
      </c>
      <c r="D330" s="46"/>
      <c r="E330" s="47"/>
      <c r="F330" s="47"/>
      <c r="G330" s="47"/>
      <c r="H330" s="48">
        <f>H328/H357*100</f>
        <v>30.963636363636361</v>
      </c>
      <c r="I330" s="49"/>
      <c r="J330" s="50"/>
      <c r="K330" s="50"/>
      <c r="L330" s="50"/>
      <c r="M330" s="52">
        <f>M328/M357*100</f>
        <v>30.866666666666664</v>
      </c>
    </row>
    <row r="331" spans="2:13" ht="99" thickBot="1">
      <c r="B331" s="184" t="s">
        <v>24</v>
      </c>
      <c r="C331" s="185"/>
      <c r="D331" s="185"/>
      <c r="E331" s="185"/>
      <c r="F331" s="185"/>
      <c r="G331" s="185"/>
      <c r="H331" s="185"/>
      <c r="I331" s="185"/>
      <c r="J331" s="185"/>
      <c r="K331" s="185"/>
      <c r="L331" s="185"/>
      <c r="M331" s="186"/>
    </row>
    <row r="332" spans="2:13">
      <c r="B332" s="69"/>
      <c r="C332" s="54"/>
      <c r="D332" s="70"/>
      <c r="E332" s="71"/>
      <c r="F332" s="71"/>
      <c r="G332" s="71"/>
      <c r="H332" s="72"/>
      <c r="I332" s="73"/>
      <c r="J332" s="74"/>
      <c r="K332" s="74"/>
      <c r="L332" s="74"/>
      <c r="M332" s="75"/>
    </row>
    <row r="333" spans="2:13">
      <c r="B333" s="76"/>
      <c r="C333" s="22" t="s">
        <v>87</v>
      </c>
      <c r="D333" s="62">
        <v>180</v>
      </c>
      <c r="E333" s="63">
        <v>5.2</v>
      </c>
      <c r="F333" s="63">
        <v>2.7</v>
      </c>
      <c r="G333" s="63">
        <v>28.8</v>
      </c>
      <c r="H333" s="64">
        <v>160.19999999999999</v>
      </c>
      <c r="I333" s="62">
        <v>200</v>
      </c>
      <c r="J333" s="63">
        <v>5.8</v>
      </c>
      <c r="K333" s="63">
        <v>3</v>
      </c>
      <c r="L333" s="63">
        <v>32</v>
      </c>
      <c r="M333" s="64">
        <v>178</v>
      </c>
    </row>
    <row r="334" spans="2:13">
      <c r="B334" s="76"/>
      <c r="C334" s="22" t="s">
        <v>98</v>
      </c>
      <c r="D334" s="77">
        <v>50</v>
      </c>
      <c r="E334" s="78">
        <v>3.5</v>
      </c>
      <c r="F334" s="78">
        <v>7</v>
      </c>
      <c r="G334" s="78">
        <v>37</v>
      </c>
      <c r="H334" s="78">
        <v>225</v>
      </c>
      <c r="I334" s="77">
        <v>50</v>
      </c>
      <c r="J334" s="78">
        <v>3.5</v>
      </c>
      <c r="K334" s="78">
        <v>7</v>
      </c>
      <c r="L334" s="78">
        <v>37</v>
      </c>
      <c r="M334" s="79">
        <v>225</v>
      </c>
    </row>
    <row r="335" spans="2:13" ht="99" thickBot="1">
      <c r="B335" s="69"/>
      <c r="C335" s="54"/>
      <c r="D335" s="138"/>
      <c r="E335" s="139"/>
      <c r="F335" s="139"/>
      <c r="G335" s="139"/>
      <c r="H335" s="140"/>
      <c r="I335" s="96"/>
      <c r="J335" s="141"/>
      <c r="K335" s="141"/>
      <c r="L335" s="141"/>
      <c r="M335" s="142"/>
    </row>
    <row r="336" spans="2:13" ht="91.15" customHeight="1" thickBot="1">
      <c r="B336" s="80"/>
      <c r="C336" s="39" t="s">
        <v>33</v>
      </c>
      <c r="D336" s="81"/>
      <c r="E336" s="82">
        <f>SUM(E333:E335)</f>
        <v>8.6999999999999993</v>
      </c>
      <c r="F336" s="82">
        <f>SUM(F333:F335)</f>
        <v>9.6999999999999993</v>
      </c>
      <c r="G336" s="82">
        <f>SUM(G333:G335)</f>
        <v>65.8</v>
      </c>
      <c r="H336" s="83">
        <f>SUM(H333:H335)</f>
        <v>385.2</v>
      </c>
      <c r="I336" s="143"/>
      <c r="J336" s="82">
        <f>SUM(J333:J335)</f>
        <v>9.3000000000000007</v>
      </c>
      <c r="K336" s="82">
        <f>SUM(K333:K335)</f>
        <v>10</v>
      </c>
      <c r="L336" s="82">
        <f>SUM(L333:L335)</f>
        <v>69</v>
      </c>
      <c r="M336" s="83">
        <f>SUM(M333:M335)</f>
        <v>403</v>
      </c>
    </row>
    <row r="337" spans="2:13" ht="81" customHeight="1" thickBot="1">
      <c r="B337" s="44"/>
      <c r="C337" s="45"/>
      <c r="D337" s="46"/>
      <c r="E337" s="47"/>
      <c r="F337" s="47"/>
      <c r="G337" s="47"/>
      <c r="H337" s="48"/>
      <c r="I337" s="49"/>
      <c r="J337" s="50"/>
      <c r="K337" s="50"/>
      <c r="L337" s="50"/>
      <c r="M337" s="51"/>
    </row>
    <row r="338" spans="2:13" ht="81" customHeight="1" thickBot="1">
      <c r="B338" s="44"/>
      <c r="C338" s="45" t="s">
        <v>46</v>
      </c>
      <c r="D338" s="46"/>
      <c r="E338" s="47"/>
      <c r="F338" s="47"/>
      <c r="G338" s="47"/>
      <c r="H338" s="48">
        <f>H336/H357*100</f>
        <v>17.509090909090908</v>
      </c>
      <c r="I338" s="49"/>
      <c r="J338" s="50"/>
      <c r="K338" s="50"/>
      <c r="L338" s="50"/>
      <c r="M338" s="52">
        <f>M336/M357*100</f>
        <v>14.925925925925926</v>
      </c>
    </row>
    <row r="339" spans="2:13" ht="91.15" customHeight="1" thickBot="1">
      <c r="B339" s="187" t="s">
        <v>25</v>
      </c>
      <c r="C339" s="188"/>
      <c r="D339" s="188"/>
      <c r="E339" s="188"/>
      <c r="F339" s="188"/>
      <c r="G339" s="188"/>
      <c r="H339" s="188"/>
      <c r="I339" s="188"/>
      <c r="J339" s="188"/>
      <c r="K339" s="188"/>
      <c r="L339" s="188"/>
      <c r="M339" s="189"/>
    </row>
    <row r="340" spans="2:13">
      <c r="B340" s="69"/>
      <c r="C340" s="54"/>
      <c r="D340" s="70"/>
      <c r="E340" s="71"/>
      <c r="F340" s="71"/>
      <c r="G340" s="71"/>
      <c r="H340" s="144"/>
      <c r="I340" s="145"/>
      <c r="J340" s="146"/>
      <c r="K340" s="146"/>
      <c r="L340" s="146"/>
      <c r="M340" s="147"/>
    </row>
    <row r="341" spans="2:13">
      <c r="B341" s="21" t="s">
        <v>3</v>
      </c>
      <c r="C341" s="22" t="s">
        <v>86</v>
      </c>
      <c r="D341" s="23"/>
      <c r="E341" s="24"/>
      <c r="F341" s="24"/>
      <c r="G341" s="24"/>
      <c r="H341" s="24"/>
      <c r="I341" s="23">
        <v>75</v>
      </c>
      <c r="J341" s="29">
        <v>10.050000000000001</v>
      </c>
      <c r="K341" s="29">
        <v>13.8</v>
      </c>
      <c r="L341" s="29">
        <v>10.65</v>
      </c>
      <c r="M341" s="30">
        <v>207</v>
      </c>
    </row>
    <row r="342" spans="2:13" ht="196.5">
      <c r="B342" s="21" t="s">
        <v>72</v>
      </c>
      <c r="C342" s="22" t="s">
        <v>73</v>
      </c>
      <c r="D342" s="23"/>
      <c r="E342" s="24"/>
      <c r="F342" s="24"/>
      <c r="G342" s="24"/>
      <c r="H342" s="60"/>
      <c r="I342" s="28">
        <v>150</v>
      </c>
      <c r="J342" s="29">
        <v>3.12</v>
      </c>
      <c r="K342" s="29">
        <v>8.52</v>
      </c>
      <c r="L342" s="29">
        <v>22.56</v>
      </c>
      <c r="M342" s="30">
        <v>180</v>
      </c>
    </row>
    <row r="343" spans="2:13">
      <c r="B343" s="21" t="s">
        <v>47</v>
      </c>
      <c r="C343" s="22" t="s">
        <v>48</v>
      </c>
      <c r="D343" s="23"/>
      <c r="E343" s="24"/>
      <c r="F343" s="24"/>
      <c r="G343" s="24"/>
      <c r="H343" s="60"/>
      <c r="I343" s="23" t="s">
        <v>49</v>
      </c>
      <c r="J343" s="29">
        <v>0.25</v>
      </c>
      <c r="K343" s="29">
        <v>0.05</v>
      </c>
      <c r="L343" s="29">
        <v>12</v>
      </c>
      <c r="M343" s="30">
        <v>51.5</v>
      </c>
    </row>
    <row r="344" spans="2:13">
      <c r="B344" s="21"/>
      <c r="C344" s="22" t="s">
        <v>88</v>
      </c>
      <c r="D344" s="23"/>
      <c r="E344" s="24"/>
      <c r="F344" s="24"/>
      <c r="G344" s="24"/>
      <c r="H344" s="60"/>
      <c r="I344" s="23">
        <v>30</v>
      </c>
      <c r="J344" s="29">
        <v>2.4</v>
      </c>
      <c r="K344" s="29">
        <v>0.5</v>
      </c>
      <c r="L344" s="29">
        <v>16.2</v>
      </c>
      <c r="M344" s="30">
        <v>79.8</v>
      </c>
    </row>
    <row r="345" spans="2:13">
      <c r="B345" s="21" t="s">
        <v>89</v>
      </c>
      <c r="C345" s="22" t="s">
        <v>21</v>
      </c>
      <c r="D345" s="23"/>
      <c r="E345" s="24"/>
      <c r="F345" s="24"/>
      <c r="G345" s="24"/>
      <c r="H345" s="30"/>
      <c r="I345" s="23">
        <v>200</v>
      </c>
      <c r="J345" s="29">
        <v>0.8</v>
      </c>
      <c r="K345" s="29">
        <v>0.8</v>
      </c>
      <c r="L345" s="29">
        <v>19.600000000000001</v>
      </c>
      <c r="M345" s="30">
        <v>90</v>
      </c>
    </row>
    <row r="346" spans="2:13" ht="99" thickBot="1">
      <c r="B346" s="76"/>
      <c r="C346" s="22"/>
      <c r="D346" s="70"/>
      <c r="E346" s="161"/>
      <c r="F346" s="161"/>
      <c r="G346" s="161"/>
      <c r="H346" s="162"/>
      <c r="I346" s="101"/>
      <c r="J346" s="163"/>
      <c r="K346" s="163"/>
      <c r="L346" s="163"/>
      <c r="M346" s="164"/>
    </row>
    <row r="347" spans="2:13" ht="99" thickBot="1">
      <c r="B347" s="80"/>
      <c r="C347" s="39" t="s">
        <v>33</v>
      </c>
      <c r="D347" s="81"/>
      <c r="E347" s="82"/>
      <c r="F347" s="82"/>
      <c r="G347" s="82"/>
      <c r="H347" s="152"/>
      <c r="I347" s="81"/>
      <c r="J347" s="82">
        <f>SUM(J341:J346)</f>
        <v>16.62</v>
      </c>
      <c r="K347" s="82">
        <f>SUM(K341:K346)</f>
        <v>23.67</v>
      </c>
      <c r="L347" s="82">
        <f>SUM(L341:L346)</f>
        <v>81.009999999999991</v>
      </c>
      <c r="M347" s="83">
        <f>SUM(M341:M346)</f>
        <v>608.29999999999995</v>
      </c>
    </row>
    <row r="348" spans="2:13" ht="81" customHeight="1" thickBot="1">
      <c r="B348" s="44"/>
      <c r="C348" s="45"/>
      <c r="D348" s="46"/>
      <c r="E348" s="47"/>
      <c r="F348" s="47"/>
      <c r="G348" s="47"/>
      <c r="H348" s="48"/>
      <c r="I348" s="46"/>
      <c r="J348" s="47"/>
      <c r="K348" s="47"/>
      <c r="L348" s="47"/>
      <c r="M348" s="52"/>
    </row>
    <row r="349" spans="2:13" ht="81" customHeight="1" thickBot="1">
      <c r="B349" s="44"/>
      <c r="C349" s="45" t="s">
        <v>46</v>
      </c>
      <c r="D349" s="46"/>
      <c r="E349" s="47"/>
      <c r="F349" s="47"/>
      <c r="G349" s="47"/>
      <c r="H349" s="48"/>
      <c r="I349" s="46"/>
      <c r="J349" s="47"/>
      <c r="K349" s="47"/>
      <c r="L349" s="47"/>
      <c r="M349" s="52">
        <f>M347/M357*100</f>
        <v>22.529629629629628</v>
      </c>
    </row>
    <row r="350" spans="2:13" ht="99" thickBot="1">
      <c r="B350" s="80"/>
      <c r="C350" s="39"/>
      <c r="D350" s="81"/>
      <c r="E350" s="105"/>
      <c r="F350" s="105"/>
      <c r="G350" s="105"/>
      <c r="H350" s="106"/>
      <c r="I350" s="81"/>
      <c r="J350" s="105"/>
      <c r="K350" s="105"/>
      <c r="L350" s="105"/>
      <c r="M350" s="107"/>
    </row>
    <row r="351" spans="2:13" ht="295.5" thickBot="1">
      <c r="B351" s="108"/>
      <c r="C351" s="109" t="s">
        <v>35</v>
      </c>
      <c r="D351" s="110"/>
      <c r="E351" s="111">
        <f>E315+E328+E336</f>
        <v>40.67</v>
      </c>
      <c r="F351" s="111">
        <f>F315+F328+F336</f>
        <v>51.519999999999996</v>
      </c>
      <c r="G351" s="111">
        <f>G315+G328+G336</f>
        <v>227.39999999999998</v>
      </c>
      <c r="H351" s="111">
        <f>H315+H328+H336</f>
        <v>1538.8</v>
      </c>
      <c r="I351" s="118"/>
      <c r="J351" s="126">
        <f>J328+J336+J347</f>
        <v>50.84</v>
      </c>
      <c r="K351" s="126">
        <f>K328+K336+K347</f>
        <v>63.3</v>
      </c>
      <c r="L351" s="126">
        <f>L328+L336+L347</f>
        <v>267.04999999999995</v>
      </c>
      <c r="M351" s="127">
        <f>M328+M336+M347</f>
        <v>1844.7</v>
      </c>
    </row>
    <row r="352" spans="2:13" ht="99" thickBot="1">
      <c r="B352" s="112"/>
      <c r="C352" s="12"/>
      <c r="D352" s="110"/>
      <c r="E352" s="113"/>
      <c r="F352" s="113"/>
      <c r="G352" s="113"/>
      <c r="H352" s="114"/>
      <c r="I352" s="110"/>
      <c r="J352" s="113"/>
      <c r="K352" s="113"/>
      <c r="L352" s="113"/>
      <c r="M352" s="115"/>
    </row>
    <row r="353" spans="2:13" ht="99" thickBot="1">
      <c r="B353" s="116"/>
      <c r="C353" s="117" t="s">
        <v>34</v>
      </c>
      <c r="D353" s="118"/>
      <c r="E353" s="41">
        <f>E351*4</f>
        <v>162.68</v>
      </c>
      <c r="F353" s="41">
        <f>F351*9</f>
        <v>463.67999999999995</v>
      </c>
      <c r="G353" s="41">
        <f>G351*4</f>
        <v>909.59999999999991</v>
      </c>
      <c r="H353" s="42">
        <f>E353+F353+G353</f>
        <v>1535.9599999999998</v>
      </c>
      <c r="I353" s="118"/>
      <c r="J353" s="41">
        <f>J351*4</f>
        <v>203.36</v>
      </c>
      <c r="K353" s="41">
        <f>K351*9</f>
        <v>569.69999999999993</v>
      </c>
      <c r="L353" s="41">
        <f>L351*4</f>
        <v>1068.1999999999998</v>
      </c>
      <c r="M353" s="43">
        <f>J353+K353+L353</f>
        <v>1841.2599999999998</v>
      </c>
    </row>
    <row r="354" spans="2:13" ht="99" thickBot="1">
      <c r="B354" s="119"/>
      <c r="C354" s="120"/>
      <c r="D354" s="55"/>
      <c r="E354" s="56"/>
      <c r="F354" s="56"/>
      <c r="G354" s="56"/>
      <c r="H354" s="57"/>
      <c r="I354" s="55"/>
      <c r="J354" s="56"/>
      <c r="K354" s="56"/>
      <c r="L354" s="56"/>
      <c r="M354" s="121"/>
    </row>
    <row r="355" spans="2:13" ht="291" thickBot="1">
      <c r="B355" s="112"/>
      <c r="C355" s="12" t="s">
        <v>36</v>
      </c>
      <c r="D355" s="110"/>
      <c r="E355" s="122">
        <f>E353/H353*100</f>
        <v>10.591421651605511</v>
      </c>
      <c r="F355" s="122">
        <f>F353/H353*100</f>
        <v>30.188286153285244</v>
      </c>
      <c r="G355" s="122">
        <f>G353/H353*100</f>
        <v>59.220292195109245</v>
      </c>
      <c r="H355" s="123">
        <f>H351/H357*100</f>
        <v>69.945454545454538</v>
      </c>
      <c r="I355" s="118"/>
      <c r="J355" s="124">
        <f>J353/M353*100</f>
        <v>11.044610755678178</v>
      </c>
      <c r="K355" s="124">
        <f>K353/M353*100</f>
        <v>30.940768821350595</v>
      </c>
      <c r="L355" s="124">
        <f>L353/M353*100</f>
        <v>58.01462042297122</v>
      </c>
      <c r="M355" s="125">
        <f>M351/M357*100</f>
        <v>68.322222222222223</v>
      </c>
    </row>
    <row r="356" spans="2:13" ht="295.5" thickBot="1">
      <c r="B356" s="108"/>
      <c r="C356" s="109" t="s">
        <v>43</v>
      </c>
      <c r="D356" s="110"/>
      <c r="E356" s="111">
        <f>E315+E328</f>
        <v>31.97</v>
      </c>
      <c r="F356" s="111">
        <v>46.2</v>
      </c>
      <c r="G356" s="111">
        <v>163.5</v>
      </c>
      <c r="H356" s="111">
        <f>H315+H328</f>
        <v>1153.5999999999999</v>
      </c>
      <c r="I356" s="111"/>
      <c r="J356" s="111">
        <f>J315+J328</f>
        <v>24.92</v>
      </c>
      <c r="K356" s="111">
        <v>32.9</v>
      </c>
      <c r="L356" s="111">
        <v>110.2</v>
      </c>
      <c r="M356" s="127">
        <f>M328+M336</f>
        <v>1236.4000000000001</v>
      </c>
    </row>
    <row r="357" spans="2:13" ht="99" thickBot="1">
      <c r="B357" s="129"/>
      <c r="C357" s="130" t="s">
        <v>37</v>
      </c>
      <c r="D357" s="124"/>
      <c r="E357" s="124"/>
      <c r="F357" s="124"/>
      <c r="G357" s="124"/>
      <c r="H357" s="42">
        <v>2200</v>
      </c>
      <c r="I357" s="118"/>
      <c r="J357" s="41"/>
      <c r="K357" s="41"/>
      <c r="L357" s="41"/>
      <c r="M357" s="43">
        <v>2700</v>
      </c>
    </row>
    <row r="358" spans="2:13">
      <c r="B358" s="131"/>
      <c r="C358" s="54"/>
      <c r="D358" s="9"/>
      <c r="E358" s="9"/>
      <c r="F358" s="9"/>
      <c r="G358" s="9"/>
      <c r="H358" s="132"/>
      <c r="I358" s="9"/>
      <c r="J358" s="132"/>
      <c r="K358" s="132"/>
      <c r="L358" s="132"/>
      <c r="M358" s="132"/>
    </row>
    <row r="359" spans="2:13" s="92" customFormat="1" ht="99" thickBot="1">
      <c r="B359" s="131"/>
      <c r="C359" s="54"/>
      <c r="D359" s="9"/>
      <c r="E359" s="9"/>
      <c r="F359" s="9"/>
      <c r="G359" s="9"/>
      <c r="H359" s="132"/>
      <c r="I359" s="9"/>
      <c r="J359" s="132"/>
      <c r="K359" s="132"/>
      <c r="L359" s="132"/>
      <c r="M359" s="132"/>
    </row>
    <row r="360" spans="2:13" ht="99" thickBot="1">
      <c r="B360" s="192" t="s">
        <v>0</v>
      </c>
      <c r="C360" s="12"/>
      <c r="D360" s="13"/>
      <c r="E360" s="14"/>
      <c r="F360" s="14" t="s">
        <v>7</v>
      </c>
      <c r="G360" s="14"/>
      <c r="H360" s="15"/>
      <c r="I360" s="16"/>
      <c r="J360" s="14"/>
      <c r="K360" s="14" t="s">
        <v>15</v>
      </c>
      <c r="L360" s="14"/>
      <c r="M360" s="15"/>
    </row>
    <row r="361" spans="2:13" ht="407.25" customHeight="1" thickBot="1">
      <c r="B361" s="193"/>
      <c r="C361" s="17" t="s">
        <v>1</v>
      </c>
      <c r="D361" s="133" t="s">
        <v>27</v>
      </c>
      <c r="E361" s="134" t="s">
        <v>28</v>
      </c>
      <c r="F361" s="134" t="s">
        <v>29</v>
      </c>
      <c r="G361" s="134" t="s">
        <v>30</v>
      </c>
      <c r="H361" s="20" t="s">
        <v>26</v>
      </c>
      <c r="I361" s="133" t="s">
        <v>27</v>
      </c>
      <c r="J361" s="134" t="s">
        <v>28</v>
      </c>
      <c r="K361" s="134" t="s">
        <v>29</v>
      </c>
      <c r="L361" s="19" t="s">
        <v>30</v>
      </c>
      <c r="M361" s="20" t="s">
        <v>26</v>
      </c>
    </row>
    <row r="362" spans="2:13" ht="118.5" customHeight="1" thickBot="1">
      <c r="B362" s="187" t="s">
        <v>42</v>
      </c>
      <c r="C362" s="188"/>
      <c r="D362" s="188"/>
      <c r="E362" s="188"/>
      <c r="F362" s="188"/>
      <c r="G362" s="188"/>
      <c r="H362" s="188"/>
      <c r="I362" s="188"/>
      <c r="J362" s="188"/>
      <c r="K362" s="188"/>
      <c r="L362" s="188"/>
      <c r="M362" s="189"/>
    </row>
    <row r="363" spans="2:13" ht="118.5" customHeight="1" thickBot="1">
      <c r="B363" s="187" t="s">
        <v>38</v>
      </c>
      <c r="C363" s="188"/>
      <c r="D363" s="188"/>
      <c r="E363" s="188"/>
      <c r="F363" s="188"/>
      <c r="G363" s="188"/>
      <c r="H363" s="188"/>
      <c r="I363" s="188"/>
      <c r="J363" s="188"/>
      <c r="K363" s="188"/>
      <c r="L363" s="188"/>
      <c r="M363" s="189"/>
    </row>
    <row r="364" spans="2:13" ht="118.5" customHeight="1" thickBot="1">
      <c r="B364" s="187" t="s">
        <v>50</v>
      </c>
      <c r="C364" s="188"/>
      <c r="D364" s="188"/>
      <c r="E364" s="188"/>
      <c r="F364" s="188"/>
      <c r="G364" s="188"/>
      <c r="H364" s="188"/>
      <c r="I364" s="190"/>
      <c r="J364" s="190"/>
      <c r="K364" s="190"/>
      <c r="L364" s="190"/>
      <c r="M364" s="191"/>
    </row>
    <row r="365" spans="2:13">
      <c r="B365" s="21"/>
      <c r="C365" s="22"/>
      <c r="D365" s="23"/>
      <c r="E365" s="24"/>
      <c r="F365" s="24"/>
      <c r="G365" s="24"/>
      <c r="H365" s="60"/>
      <c r="I365" s="25"/>
      <c r="J365" s="26"/>
      <c r="K365" s="26"/>
      <c r="L365" s="26"/>
      <c r="M365" s="27"/>
    </row>
    <row r="366" spans="2:13">
      <c r="B366" s="21" t="s">
        <v>107</v>
      </c>
      <c r="C366" s="22" t="s">
        <v>108</v>
      </c>
      <c r="D366" s="23">
        <v>60</v>
      </c>
      <c r="E366" s="24">
        <v>10.5</v>
      </c>
      <c r="F366" s="24">
        <v>9.6999999999999993</v>
      </c>
      <c r="G366" s="24">
        <v>4</v>
      </c>
      <c r="H366" s="24">
        <v>145</v>
      </c>
      <c r="I366" s="23"/>
      <c r="J366" s="24"/>
      <c r="K366" s="24"/>
      <c r="L366" s="24"/>
      <c r="M366" s="30"/>
    </row>
    <row r="367" spans="2:13">
      <c r="B367" s="21" t="s">
        <v>13</v>
      </c>
      <c r="C367" s="22" t="s">
        <v>101</v>
      </c>
      <c r="D367" s="23">
        <v>100</v>
      </c>
      <c r="E367" s="24">
        <v>2.4</v>
      </c>
      <c r="F367" s="24">
        <v>3.2</v>
      </c>
      <c r="G367" s="24">
        <v>9.5</v>
      </c>
      <c r="H367" s="24">
        <v>76</v>
      </c>
      <c r="I367" s="23"/>
      <c r="J367" s="24"/>
      <c r="K367" s="24"/>
      <c r="L367" s="24"/>
      <c r="M367" s="30"/>
    </row>
    <row r="368" spans="2:13">
      <c r="B368" s="21" t="s">
        <v>17</v>
      </c>
      <c r="C368" s="22" t="s">
        <v>58</v>
      </c>
      <c r="D368" s="23">
        <v>200</v>
      </c>
      <c r="E368" s="24">
        <v>0.18</v>
      </c>
      <c r="F368" s="24">
        <v>0.12</v>
      </c>
      <c r="G368" s="24">
        <v>17.04</v>
      </c>
      <c r="H368" s="60">
        <v>70.040000000000006</v>
      </c>
      <c r="I368" s="28"/>
      <c r="J368" s="24"/>
      <c r="K368" s="24"/>
      <c r="L368" s="24"/>
      <c r="M368" s="30"/>
    </row>
    <row r="369" spans="2:13">
      <c r="B369" s="21"/>
      <c r="C369" s="22" t="s">
        <v>6</v>
      </c>
      <c r="D369" s="23">
        <v>30</v>
      </c>
      <c r="E369" s="24">
        <v>1.8</v>
      </c>
      <c r="F369" s="24">
        <v>0.1</v>
      </c>
      <c r="G369" s="24">
        <v>13.1</v>
      </c>
      <c r="H369" s="24">
        <v>60.3</v>
      </c>
      <c r="I369" s="23"/>
      <c r="J369" s="24"/>
      <c r="K369" s="24"/>
      <c r="L369" s="24"/>
      <c r="M369" s="30"/>
    </row>
    <row r="370" spans="2:13">
      <c r="B370" s="21"/>
      <c r="C370" s="22" t="s">
        <v>117</v>
      </c>
      <c r="D370" s="23">
        <v>15</v>
      </c>
      <c r="E370" s="24">
        <v>1.22</v>
      </c>
      <c r="F370" s="24">
        <v>0.06</v>
      </c>
      <c r="G370" s="24">
        <v>7.92</v>
      </c>
      <c r="H370" s="24">
        <v>37.200000000000003</v>
      </c>
      <c r="I370" s="23"/>
      <c r="J370" s="24"/>
      <c r="K370" s="24"/>
      <c r="L370" s="24"/>
      <c r="M370" s="30"/>
    </row>
    <row r="371" spans="2:13">
      <c r="B371" s="21" t="s">
        <v>89</v>
      </c>
      <c r="C371" s="22" t="s">
        <v>21</v>
      </c>
      <c r="D371" s="23">
        <v>150</v>
      </c>
      <c r="E371" s="24">
        <v>0.6</v>
      </c>
      <c r="F371" s="24">
        <v>0.6</v>
      </c>
      <c r="G371" s="24">
        <v>14.8</v>
      </c>
      <c r="H371" s="60">
        <v>67.5</v>
      </c>
      <c r="I371" s="23"/>
      <c r="J371" s="24"/>
      <c r="K371" s="24"/>
      <c r="L371" s="24"/>
      <c r="M371" s="30"/>
    </row>
    <row r="372" spans="2:13" ht="99" thickBot="1">
      <c r="B372" s="21"/>
      <c r="C372" s="22"/>
      <c r="D372" s="23"/>
      <c r="E372" s="24"/>
      <c r="F372" s="24"/>
      <c r="G372" s="24"/>
      <c r="H372" s="60"/>
      <c r="I372" s="23"/>
      <c r="J372" s="24"/>
      <c r="K372" s="24"/>
      <c r="L372" s="24"/>
      <c r="M372" s="30"/>
    </row>
    <row r="373" spans="2:13" ht="81" customHeight="1" thickBot="1">
      <c r="B373" s="38"/>
      <c r="C373" s="39" t="s">
        <v>33</v>
      </c>
      <c r="D373" s="40"/>
      <c r="E373" s="41">
        <f>SUM(E365:E372)</f>
        <v>16.700000000000003</v>
      </c>
      <c r="F373" s="41">
        <f>SUM(F365:F372)</f>
        <v>13.779999999999998</v>
      </c>
      <c r="G373" s="41">
        <f>SUM(G365:G372)</f>
        <v>66.36</v>
      </c>
      <c r="H373" s="42">
        <f>SUM(H365:H372)</f>
        <v>456.04</v>
      </c>
      <c r="I373" s="40"/>
      <c r="J373" s="41"/>
      <c r="K373" s="41"/>
      <c r="L373" s="41"/>
      <c r="M373" s="43"/>
    </row>
    <row r="374" spans="2:13" ht="81" customHeight="1" thickBot="1">
      <c r="B374" s="44"/>
      <c r="C374" s="45"/>
      <c r="D374" s="46"/>
      <c r="E374" s="47"/>
      <c r="F374" s="47"/>
      <c r="G374" s="47"/>
      <c r="H374" s="48"/>
      <c r="I374" s="49"/>
      <c r="J374" s="50"/>
      <c r="K374" s="50"/>
      <c r="L374" s="50"/>
      <c r="M374" s="51"/>
    </row>
    <row r="375" spans="2:13" ht="81" customHeight="1" thickBot="1">
      <c r="B375" s="44"/>
      <c r="C375" s="45" t="s">
        <v>46</v>
      </c>
      <c r="D375" s="46"/>
      <c r="E375" s="47"/>
      <c r="F375" s="47"/>
      <c r="G375" s="47"/>
      <c r="H375" s="48">
        <f>H373/H418*100</f>
        <v>20.72909090909091</v>
      </c>
      <c r="I375" s="49"/>
      <c r="J375" s="50"/>
      <c r="K375" s="50"/>
      <c r="L375" s="50"/>
      <c r="M375" s="52"/>
    </row>
    <row r="376" spans="2:13" ht="118.5" customHeight="1" thickBot="1">
      <c r="B376" s="187" t="s">
        <v>23</v>
      </c>
      <c r="C376" s="188"/>
      <c r="D376" s="188"/>
      <c r="E376" s="188"/>
      <c r="F376" s="188"/>
      <c r="G376" s="188"/>
      <c r="H376" s="188"/>
      <c r="I376" s="190"/>
      <c r="J376" s="190"/>
      <c r="K376" s="190"/>
      <c r="L376" s="190"/>
      <c r="M376" s="191"/>
    </row>
    <row r="377" spans="2:13">
      <c r="B377" s="53"/>
      <c r="C377" s="54"/>
      <c r="D377" s="55"/>
      <c r="E377" s="56"/>
      <c r="F377" s="56"/>
      <c r="G377" s="56"/>
      <c r="H377" s="57"/>
      <c r="I377" s="25"/>
      <c r="J377" s="58"/>
      <c r="K377" s="58"/>
      <c r="L377" s="58"/>
      <c r="M377" s="59"/>
    </row>
    <row r="378" spans="2:13">
      <c r="B378" s="21" t="s">
        <v>77</v>
      </c>
      <c r="C378" s="22" t="s">
        <v>78</v>
      </c>
      <c r="D378" s="23">
        <v>80</v>
      </c>
      <c r="E378" s="24">
        <v>0.5</v>
      </c>
      <c r="F378" s="24">
        <v>3.8</v>
      </c>
      <c r="G378" s="24">
        <v>2.4</v>
      </c>
      <c r="H378" s="24">
        <v>45.4</v>
      </c>
      <c r="I378" s="23">
        <v>80</v>
      </c>
      <c r="J378" s="24">
        <v>0.5</v>
      </c>
      <c r="K378" s="24">
        <v>3.8</v>
      </c>
      <c r="L378" s="24">
        <v>2.4</v>
      </c>
      <c r="M378" s="30">
        <v>45.4</v>
      </c>
    </row>
    <row r="379" spans="2:13" ht="196.5">
      <c r="B379" s="21" t="s">
        <v>8</v>
      </c>
      <c r="C379" s="22" t="s">
        <v>94</v>
      </c>
      <c r="D379" s="23">
        <v>200</v>
      </c>
      <c r="E379" s="24">
        <v>1.8</v>
      </c>
      <c r="F379" s="24">
        <v>4.8</v>
      </c>
      <c r="G379" s="24">
        <v>7.2</v>
      </c>
      <c r="H379" s="60">
        <v>80</v>
      </c>
      <c r="I379" s="23">
        <v>200</v>
      </c>
      <c r="J379" s="24">
        <v>1.8</v>
      </c>
      <c r="K379" s="24">
        <v>4.8</v>
      </c>
      <c r="L379" s="24">
        <v>7.2</v>
      </c>
      <c r="M379" s="30">
        <v>80</v>
      </c>
    </row>
    <row r="380" spans="2:13">
      <c r="B380" s="21"/>
      <c r="C380" s="22" t="s">
        <v>9</v>
      </c>
      <c r="D380" s="23">
        <v>5</v>
      </c>
      <c r="E380" s="24">
        <v>0.1</v>
      </c>
      <c r="F380" s="24">
        <v>0.8</v>
      </c>
      <c r="G380" s="24">
        <v>0.2</v>
      </c>
      <c r="H380" s="24">
        <v>8.1</v>
      </c>
      <c r="I380" s="23">
        <v>5</v>
      </c>
      <c r="J380" s="24">
        <v>0.1</v>
      </c>
      <c r="K380" s="24">
        <v>0.8</v>
      </c>
      <c r="L380" s="24">
        <v>0.2</v>
      </c>
      <c r="M380" s="30">
        <v>8.1</v>
      </c>
    </row>
    <row r="381" spans="2:13" ht="100.9" customHeight="1">
      <c r="B381" s="21" t="s">
        <v>51</v>
      </c>
      <c r="C381" s="22" t="s">
        <v>132</v>
      </c>
      <c r="D381" s="23">
        <v>75</v>
      </c>
      <c r="E381" s="24">
        <v>11.4</v>
      </c>
      <c r="F381" s="24">
        <v>6.5</v>
      </c>
      <c r="G381" s="24">
        <v>12</v>
      </c>
      <c r="H381" s="24">
        <v>144.30000000000001</v>
      </c>
      <c r="I381" s="28">
        <v>100</v>
      </c>
      <c r="J381" s="24">
        <v>15.2</v>
      </c>
      <c r="K381" s="24">
        <v>8.6</v>
      </c>
      <c r="L381" s="24">
        <v>16</v>
      </c>
      <c r="M381" s="30">
        <v>192.4</v>
      </c>
    </row>
    <row r="382" spans="2:13">
      <c r="B382" s="21" t="s">
        <v>10</v>
      </c>
      <c r="C382" s="22" t="s">
        <v>11</v>
      </c>
      <c r="D382" s="23">
        <v>100</v>
      </c>
      <c r="E382" s="24">
        <v>2.1</v>
      </c>
      <c r="F382" s="24">
        <v>3.3</v>
      </c>
      <c r="G382" s="24">
        <v>13.4</v>
      </c>
      <c r="H382" s="24">
        <v>92</v>
      </c>
      <c r="I382" s="28">
        <v>150</v>
      </c>
      <c r="J382" s="24">
        <v>3.15</v>
      </c>
      <c r="K382" s="24">
        <v>4.95</v>
      </c>
      <c r="L382" s="24">
        <v>20.100000000000001</v>
      </c>
      <c r="M382" s="30">
        <v>138</v>
      </c>
    </row>
    <row r="383" spans="2:13">
      <c r="B383" s="21"/>
      <c r="C383" s="22" t="s">
        <v>125</v>
      </c>
      <c r="D383" s="23">
        <v>180</v>
      </c>
      <c r="E383" s="24">
        <v>0.5</v>
      </c>
      <c r="F383" s="24">
        <v>0.4</v>
      </c>
      <c r="G383" s="24">
        <v>20.9</v>
      </c>
      <c r="H383" s="60">
        <v>90</v>
      </c>
      <c r="I383" s="23">
        <v>180</v>
      </c>
      <c r="J383" s="24">
        <v>0.5</v>
      </c>
      <c r="K383" s="24">
        <v>0.4</v>
      </c>
      <c r="L383" s="24">
        <v>20.9</v>
      </c>
      <c r="M383" s="30">
        <v>90</v>
      </c>
    </row>
    <row r="384" spans="2:13">
      <c r="B384" s="21"/>
      <c r="C384" s="22" t="s">
        <v>6</v>
      </c>
      <c r="D384" s="23">
        <v>30</v>
      </c>
      <c r="E384" s="24">
        <v>1.8</v>
      </c>
      <c r="F384" s="24">
        <v>0.1</v>
      </c>
      <c r="G384" s="24">
        <v>13.1</v>
      </c>
      <c r="H384" s="24">
        <v>60.3</v>
      </c>
      <c r="I384" s="23">
        <v>40</v>
      </c>
      <c r="J384" s="24">
        <v>2.4</v>
      </c>
      <c r="K384" s="24">
        <v>0.3</v>
      </c>
      <c r="L384" s="24">
        <v>17.600000000000001</v>
      </c>
      <c r="M384" s="30">
        <v>80.5</v>
      </c>
    </row>
    <row r="385" spans="2:13">
      <c r="B385" s="21"/>
      <c r="C385" s="22" t="s">
        <v>117</v>
      </c>
      <c r="D385" s="23">
        <v>15</v>
      </c>
      <c r="E385" s="24">
        <v>1.22</v>
      </c>
      <c r="F385" s="24">
        <v>0.06</v>
      </c>
      <c r="G385" s="24">
        <v>7.92</v>
      </c>
      <c r="H385" s="24">
        <v>37.200000000000003</v>
      </c>
      <c r="I385" s="23">
        <v>30</v>
      </c>
      <c r="J385" s="24">
        <v>2.4300000000000002</v>
      </c>
      <c r="K385" s="24">
        <v>0.12</v>
      </c>
      <c r="L385" s="24">
        <v>15.84</v>
      </c>
      <c r="M385" s="30">
        <v>74.400000000000006</v>
      </c>
    </row>
    <row r="386" spans="2:13">
      <c r="B386" s="21"/>
      <c r="C386" s="22" t="s">
        <v>124</v>
      </c>
      <c r="D386" s="23" t="s">
        <v>91</v>
      </c>
      <c r="E386" s="24">
        <v>6.6</v>
      </c>
      <c r="F386" s="24">
        <v>3.85</v>
      </c>
      <c r="G386" s="24">
        <v>11</v>
      </c>
      <c r="H386" s="60">
        <v>105.05</v>
      </c>
      <c r="I386" s="23" t="s">
        <v>91</v>
      </c>
      <c r="J386" s="24">
        <v>6.6</v>
      </c>
      <c r="K386" s="24">
        <v>3.85</v>
      </c>
      <c r="L386" s="24">
        <v>11</v>
      </c>
      <c r="M386" s="30">
        <v>105.05</v>
      </c>
    </row>
    <row r="387" spans="2:13" ht="88.9" customHeight="1" thickBot="1">
      <c r="B387" s="21"/>
      <c r="C387" s="22"/>
      <c r="D387" s="167"/>
      <c r="E387" s="24"/>
      <c r="F387" s="24"/>
      <c r="G387" s="24"/>
      <c r="H387" s="60"/>
      <c r="I387" s="167"/>
      <c r="J387" s="24"/>
      <c r="K387" s="24"/>
      <c r="L387" s="24"/>
      <c r="M387" s="30"/>
    </row>
    <row r="388" spans="2:13" ht="81" customHeight="1" thickBot="1">
      <c r="B388" s="38"/>
      <c r="C388" s="39" t="s">
        <v>33</v>
      </c>
      <c r="D388" s="40"/>
      <c r="E388" s="41">
        <f>SUM(E378:E387)</f>
        <v>26.019999999999996</v>
      </c>
      <c r="F388" s="41">
        <f>SUM(F378:F387)</f>
        <v>23.61</v>
      </c>
      <c r="G388" s="41">
        <f>SUM(G378:G387)</f>
        <v>88.11999999999999</v>
      </c>
      <c r="H388" s="42">
        <f>SUM(H378:H387)</f>
        <v>662.35</v>
      </c>
      <c r="I388" s="40"/>
      <c r="J388" s="41">
        <f>SUM(J378:J387)</f>
        <v>32.679999999999993</v>
      </c>
      <c r="K388" s="41">
        <f>SUM(K378:K387)</f>
        <v>27.62</v>
      </c>
      <c r="L388" s="41">
        <f>SUM(L378:L387)</f>
        <v>111.24000000000001</v>
      </c>
      <c r="M388" s="43">
        <f>SUM(M378:M387)</f>
        <v>813.84999999999991</v>
      </c>
    </row>
    <row r="389" spans="2:13" ht="81" customHeight="1" thickBot="1">
      <c r="B389" s="44"/>
      <c r="C389" s="45"/>
      <c r="D389" s="46"/>
      <c r="E389" s="47"/>
      <c r="F389" s="47"/>
      <c r="G389" s="47"/>
      <c r="H389" s="48"/>
      <c r="I389" s="49"/>
      <c r="J389" s="50"/>
      <c r="K389" s="50"/>
      <c r="L389" s="50"/>
      <c r="M389" s="51"/>
    </row>
    <row r="390" spans="2:13" ht="81" customHeight="1" thickBot="1">
      <c r="B390" s="44"/>
      <c r="C390" s="45" t="s">
        <v>46</v>
      </c>
      <c r="D390" s="46"/>
      <c r="E390" s="47"/>
      <c r="F390" s="47"/>
      <c r="G390" s="47"/>
      <c r="H390" s="48">
        <f>H388/H418*100</f>
        <v>30.106818181818184</v>
      </c>
      <c r="I390" s="49"/>
      <c r="J390" s="50"/>
      <c r="K390" s="50"/>
      <c r="L390" s="50"/>
      <c r="M390" s="52">
        <f>M388/M418*100</f>
        <v>30.142592592592589</v>
      </c>
    </row>
    <row r="391" spans="2:13" ht="99" thickBot="1">
      <c r="B391" s="184" t="s">
        <v>24</v>
      </c>
      <c r="C391" s="185"/>
      <c r="D391" s="185"/>
      <c r="E391" s="185"/>
      <c r="F391" s="185"/>
      <c r="G391" s="185"/>
      <c r="H391" s="185"/>
      <c r="I391" s="185"/>
      <c r="J391" s="185"/>
      <c r="K391" s="185"/>
      <c r="L391" s="185"/>
      <c r="M391" s="186"/>
    </row>
    <row r="392" spans="2:13">
      <c r="B392" s="69"/>
      <c r="C392" s="54"/>
      <c r="D392" s="70"/>
      <c r="E392" s="71"/>
      <c r="F392" s="71"/>
      <c r="G392" s="71"/>
      <c r="H392" s="72"/>
      <c r="I392" s="73"/>
      <c r="J392" s="74"/>
      <c r="K392" s="74"/>
      <c r="L392" s="74"/>
      <c r="M392" s="75"/>
    </row>
    <row r="393" spans="2:13" ht="196.5">
      <c r="B393" s="76" t="s">
        <v>146</v>
      </c>
      <c r="C393" s="22" t="s">
        <v>147</v>
      </c>
      <c r="D393" s="62" t="s">
        <v>84</v>
      </c>
      <c r="E393" s="63">
        <v>10.08</v>
      </c>
      <c r="F393" s="63">
        <v>6.78</v>
      </c>
      <c r="G393" s="63">
        <v>38.5</v>
      </c>
      <c r="H393" s="63">
        <v>261.3</v>
      </c>
      <c r="I393" s="62" t="s">
        <v>84</v>
      </c>
      <c r="J393" s="63">
        <v>10.08</v>
      </c>
      <c r="K393" s="63">
        <v>6.78</v>
      </c>
      <c r="L393" s="63">
        <v>38.5</v>
      </c>
      <c r="M393" s="64">
        <v>261.3</v>
      </c>
    </row>
    <row r="394" spans="2:13">
      <c r="B394" s="76" t="s">
        <v>149</v>
      </c>
      <c r="C394" s="22" t="s">
        <v>150</v>
      </c>
      <c r="D394" s="77">
        <v>200</v>
      </c>
      <c r="E394" s="78">
        <v>1.5</v>
      </c>
      <c r="F394" s="78">
        <v>1.4</v>
      </c>
      <c r="G394" s="78">
        <v>17.2</v>
      </c>
      <c r="H394" s="78">
        <v>84</v>
      </c>
      <c r="I394" s="77">
        <v>200</v>
      </c>
      <c r="J394" s="78">
        <v>1.5</v>
      </c>
      <c r="K394" s="78">
        <v>1.4</v>
      </c>
      <c r="L394" s="78">
        <v>17.2</v>
      </c>
      <c r="M394" s="79">
        <v>84</v>
      </c>
    </row>
    <row r="395" spans="2:13" ht="99" thickBot="1">
      <c r="B395" s="69"/>
      <c r="C395" s="54"/>
      <c r="D395" s="138"/>
      <c r="E395" s="139"/>
      <c r="F395" s="139"/>
      <c r="G395" s="139"/>
      <c r="H395" s="140"/>
      <c r="I395" s="96"/>
      <c r="J395" s="141"/>
      <c r="K395" s="141"/>
      <c r="L395" s="141"/>
      <c r="M395" s="142"/>
    </row>
    <row r="396" spans="2:13" ht="91.15" customHeight="1" thickBot="1">
      <c r="B396" s="80"/>
      <c r="C396" s="39" t="s">
        <v>33</v>
      </c>
      <c r="D396" s="81"/>
      <c r="E396" s="82">
        <f>SUM(E393:E395)</f>
        <v>11.58</v>
      </c>
      <c r="F396" s="82">
        <f>SUM(F393:F395)</f>
        <v>8.18</v>
      </c>
      <c r="G396" s="82">
        <f>SUM(G393:G395)</f>
        <v>55.7</v>
      </c>
      <c r="H396" s="83">
        <f>SUM(H393:H395)</f>
        <v>345.3</v>
      </c>
      <c r="I396" s="143"/>
      <c r="J396" s="82">
        <f>SUM(J393:J395)</f>
        <v>11.58</v>
      </c>
      <c r="K396" s="82">
        <f>SUM(K393:K395)</f>
        <v>8.18</v>
      </c>
      <c r="L396" s="82">
        <f>SUM(L393:L395)</f>
        <v>55.7</v>
      </c>
      <c r="M396" s="83">
        <f>SUM(M393:M395)</f>
        <v>345.3</v>
      </c>
    </row>
    <row r="397" spans="2:13" ht="81" customHeight="1" thickBot="1">
      <c r="B397" s="44"/>
      <c r="C397" s="45"/>
      <c r="D397" s="46"/>
      <c r="E397" s="47"/>
      <c r="F397" s="47"/>
      <c r="G397" s="47"/>
      <c r="H397" s="48"/>
      <c r="I397" s="49"/>
      <c r="J397" s="50"/>
      <c r="K397" s="50"/>
      <c r="L397" s="50"/>
      <c r="M397" s="51"/>
    </row>
    <row r="398" spans="2:13" ht="81" customHeight="1" thickBot="1">
      <c r="B398" s="44"/>
      <c r="C398" s="45" t="s">
        <v>46</v>
      </c>
      <c r="D398" s="46"/>
      <c r="E398" s="47"/>
      <c r="F398" s="47"/>
      <c r="G398" s="47"/>
      <c r="H398" s="48">
        <f>H396/H418*100</f>
        <v>15.695454545454545</v>
      </c>
      <c r="I398" s="49"/>
      <c r="J398" s="50"/>
      <c r="K398" s="50"/>
      <c r="L398" s="50"/>
      <c r="M398" s="52">
        <f>M396/M418*100</f>
        <v>12.788888888888888</v>
      </c>
    </row>
    <row r="399" spans="2:13" ht="91.15" customHeight="1" thickBot="1">
      <c r="B399" s="187" t="s">
        <v>25</v>
      </c>
      <c r="C399" s="188"/>
      <c r="D399" s="188"/>
      <c r="E399" s="188"/>
      <c r="F399" s="188"/>
      <c r="G399" s="188"/>
      <c r="H399" s="188"/>
      <c r="I399" s="188"/>
      <c r="J399" s="188"/>
      <c r="K399" s="188"/>
      <c r="L399" s="188"/>
      <c r="M399" s="189"/>
    </row>
    <row r="400" spans="2:13">
      <c r="B400" s="61"/>
      <c r="C400" s="22"/>
      <c r="D400" s="62"/>
      <c r="E400" s="63"/>
      <c r="F400" s="63"/>
      <c r="G400" s="63"/>
      <c r="H400" s="158"/>
      <c r="I400" s="62"/>
      <c r="J400" s="63"/>
      <c r="K400" s="63"/>
      <c r="L400" s="63"/>
      <c r="M400" s="64"/>
    </row>
    <row r="401" spans="2:13">
      <c r="B401" s="21" t="s">
        <v>107</v>
      </c>
      <c r="C401" s="22" t="s">
        <v>108</v>
      </c>
      <c r="D401" s="23"/>
      <c r="E401" s="24"/>
      <c r="F401" s="24"/>
      <c r="G401" s="24"/>
      <c r="H401" s="24"/>
      <c r="I401" s="23">
        <v>100</v>
      </c>
      <c r="J401" s="24">
        <v>17.5</v>
      </c>
      <c r="K401" s="24">
        <v>16.2</v>
      </c>
      <c r="L401" s="24">
        <v>6.7</v>
      </c>
      <c r="M401" s="30">
        <v>241.7</v>
      </c>
    </row>
    <row r="402" spans="2:13">
      <c r="B402" s="21" t="s">
        <v>13</v>
      </c>
      <c r="C402" s="22" t="s">
        <v>101</v>
      </c>
      <c r="D402" s="23"/>
      <c r="E402" s="24"/>
      <c r="F402" s="24"/>
      <c r="G402" s="24"/>
      <c r="H402" s="24"/>
      <c r="I402" s="23">
        <v>150</v>
      </c>
      <c r="J402" s="24">
        <v>3.6</v>
      </c>
      <c r="K402" s="24">
        <v>4.8</v>
      </c>
      <c r="L402" s="24">
        <v>14.3</v>
      </c>
      <c r="M402" s="30">
        <v>114</v>
      </c>
    </row>
    <row r="403" spans="2:13">
      <c r="B403" s="21" t="s">
        <v>51</v>
      </c>
      <c r="C403" s="22" t="s">
        <v>58</v>
      </c>
      <c r="D403" s="23"/>
      <c r="E403" s="24"/>
      <c r="F403" s="24"/>
      <c r="G403" s="24"/>
      <c r="H403" s="60"/>
      <c r="I403" s="28">
        <v>200</v>
      </c>
      <c r="J403" s="24">
        <v>0.18</v>
      </c>
      <c r="K403" s="24">
        <v>0.12</v>
      </c>
      <c r="L403" s="24">
        <v>17.04</v>
      </c>
      <c r="M403" s="30">
        <v>70.040000000000006</v>
      </c>
    </row>
    <row r="404" spans="2:13">
      <c r="B404" s="21"/>
      <c r="C404" s="22" t="s">
        <v>6</v>
      </c>
      <c r="D404" s="23"/>
      <c r="E404" s="24"/>
      <c r="F404" s="24"/>
      <c r="G404" s="24"/>
      <c r="H404" s="24"/>
      <c r="I404" s="23">
        <v>40</v>
      </c>
      <c r="J404" s="24">
        <v>2.4</v>
      </c>
      <c r="K404" s="24">
        <v>0.3</v>
      </c>
      <c r="L404" s="24">
        <v>17.600000000000001</v>
      </c>
      <c r="M404" s="30">
        <v>80.5</v>
      </c>
    </row>
    <row r="405" spans="2:13">
      <c r="B405" s="21"/>
      <c r="C405" s="22" t="s">
        <v>117</v>
      </c>
      <c r="D405" s="23"/>
      <c r="E405" s="24"/>
      <c r="F405" s="24"/>
      <c r="G405" s="24"/>
      <c r="H405" s="24"/>
      <c r="I405" s="23">
        <v>30</v>
      </c>
      <c r="J405" s="24">
        <v>2.4300000000000002</v>
      </c>
      <c r="K405" s="24">
        <v>0.12</v>
      </c>
      <c r="L405" s="24">
        <v>15.84</v>
      </c>
      <c r="M405" s="30">
        <v>74.400000000000006</v>
      </c>
    </row>
    <row r="406" spans="2:13">
      <c r="B406" s="21" t="s">
        <v>89</v>
      </c>
      <c r="C406" s="22" t="s">
        <v>21</v>
      </c>
      <c r="D406" s="23"/>
      <c r="E406" s="24"/>
      <c r="F406" s="24"/>
      <c r="G406" s="24"/>
      <c r="H406" s="60"/>
      <c r="I406" s="23">
        <v>150</v>
      </c>
      <c r="J406" s="24">
        <v>0.6</v>
      </c>
      <c r="K406" s="24">
        <v>0.6</v>
      </c>
      <c r="L406" s="24">
        <v>14.8</v>
      </c>
      <c r="M406" s="30">
        <v>67.5</v>
      </c>
    </row>
    <row r="407" spans="2:13" ht="93.6" customHeight="1" thickBot="1">
      <c r="B407" s="76"/>
      <c r="C407" s="22"/>
      <c r="D407" s="150"/>
      <c r="E407" s="63"/>
      <c r="F407" s="63"/>
      <c r="G407" s="63"/>
      <c r="H407" s="158"/>
      <c r="I407" s="150"/>
      <c r="J407" s="63"/>
      <c r="K407" s="63"/>
      <c r="L407" s="63"/>
      <c r="M407" s="64"/>
    </row>
    <row r="408" spans="2:13" ht="99" thickBot="1">
      <c r="B408" s="80"/>
      <c r="C408" s="39" t="s">
        <v>33</v>
      </c>
      <c r="D408" s="81"/>
      <c r="E408" s="82"/>
      <c r="F408" s="82"/>
      <c r="G408" s="82"/>
      <c r="H408" s="152"/>
      <c r="I408" s="81"/>
      <c r="J408" s="82">
        <f>SUM(J400:J407)</f>
        <v>26.71</v>
      </c>
      <c r="K408" s="82">
        <f>SUM(K400:K407)</f>
        <v>22.140000000000004</v>
      </c>
      <c r="L408" s="82">
        <f>SUM(L400:L407)</f>
        <v>86.28</v>
      </c>
      <c r="M408" s="83">
        <f>SUM(M400:M407)</f>
        <v>648.14</v>
      </c>
    </row>
    <row r="409" spans="2:13" ht="81" customHeight="1" thickBot="1">
      <c r="B409" s="44"/>
      <c r="C409" s="45"/>
      <c r="D409" s="46"/>
      <c r="E409" s="47"/>
      <c r="F409" s="47"/>
      <c r="G409" s="47"/>
      <c r="H409" s="48"/>
      <c r="I409" s="46"/>
      <c r="J409" s="47"/>
      <c r="K409" s="47"/>
      <c r="L409" s="47"/>
      <c r="M409" s="52"/>
    </row>
    <row r="410" spans="2:13" ht="81" customHeight="1" thickBot="1">
      <c r="B410" s="44"/>
      <c r="C410" s="45" t="s">
        <v>46</v>
      </c>
      <c r="D410" s="46"/>
      <c r="E410" s="47"/>
      <c r="F410" s="47"/>
      <c r="G410" s="47"/>
      <c r="H410" s="48"/>
      <c r="I410" s="46"/>
      <c r="J410" s="47"/>
      <c r="K410" s="47"/>
      <c r="L410" s="47"/>
      <c r="M410" s="52">
        <f>M408/M418*100</f>
        <v>24.005185185185184</v>
      </c>
    </row>
    <row r="411" spans="2:13" ht="99" thickBot="1">
      <c r="B411" s="80"/>
      <c r="C411" s="39"/>
      <c r="D411" s="81"/>
      <c r="E411" s="105"/>
      <c r="F411" s="105"/>
      <c r="G411" s="105"/>
      <c r="H411" s="106"/>
      <c r="I411" s="81"/>
      <c r="J411" s="105"/>
      <c r="K411" s="105"/>
      <c r="L411" s="105"/>
      <c r="M411" s="107"/>
    </row>
    <row r="412" spans="2:13" ht="295.5" thickBot="1">
      <c r="B412" s="108"/>
      <c r="C412" s="109" t="s">
        <v>35</v>
      </c>
      <c r="D412" s="110"/>
      <c r="E412" s="111">
        <f>E373+E388+E396</f>
        <v>54.3</v>
      </c>
      <c r="F412" s="111">
        <f>F373+F388+F396</f>
        <v>45.57</v>
      </c>
      <c r="G412" s="111">
        <f>G373+G388+G396</f>
        <v>210.18</v>
      </c>
      <c r="H412" s="111">
        <f>H373+H388+H396</f>
        <v>1463.69</v>
      </c>
      <c r="I412" s="118"/>
      <c r="J412" s="126">
        <f>J388+J396+J408</f>
        <v>70.97</v>
      </c>
      <c r="K412" s="126">
        <f>K388+K396+K408</f>
        <v>57.94</v>
      </c>
      <c r="L412" s="126">
        <f>L388+L396+L408</f>
        <v>253.22</v>
      </c>
      <c r="M412" s="127">
        <f>M388+M396+M408</f>
        <v>1807.29</v>
      </c>
    </row>
    <row r="413" spans="2:13" ht="99" thickBot="1">
      <c r="B413" s="112"/>
      <c r="C413" s="12"/>
      <c r="D413" s="110"/>
      <c r="E413" s="113"/>
      <c r="F413" s="113"/>
      <c r="G413" s="113"/>
      <c r="H413" s="114"/>
      <c r="I413" s="110"/>
      <c r="J413" s="113"/>
      <c r="K413" s="113"/>
      <c r="L413" s="113"/>
      <c r="M413" s="115"/>
    </row>
    <row r="414" spans="2:13" ht="99" thickBot="1">
      <c r="B414" s="116"/>
      <c r="C414" s="117" t="s">
        <v>34</v>
      </c>
      <c r="D414" s="118"/>
      <c r="E414" s="41">
        <f>E412*4</f>
        <v>217.2</v>
      </c>
      <c r="F414" s="41">
        <f>F412*9</f>
        <v>410.13</v>
      </c>
      <c r="G414" s="41">
        <f>G412*4</f>
        <v>840.72</v>
      </c>
      <c r="H414" s="42">
        <f>E414+F414+G414</f>
        <v>1468.05</v>
      </c>
      <c r="I414" s="118"/>
      <c r="J414" s="41">
        <f>J412*4</f>
        <v>283.88</v>
      </c>
      <c r="K414" s="41">
        <f>K412*9</f>
        <v>521.46</v>
      </c>
      <c r="L414" s="41">
        <f>L412*4</f>
        <v>1012.88</v>
      </c>
      <c r="M414" s="43">
        <f>J414+K414+L414</f>
        <v>1818.22</v>
      </c>
    </row>
    <row r="415" spans="2:13" ht="99" thickBot="1">
      <c r="B415" s="119"/>
      <c r="C415" s="120"/>
      <c r="D415" s="55"/>
      <c r="E415" s="56"/>
      <c r="F415" s="56"/>
      <c r="G415" s="56"/>
      <c r="H415" s="57"/>
      <c r="I415" s="55"/>
      <c r="J415" s="56"/>
      <c r="K415" s="56"/>
      <c r="L415" s="56"/>
      <c r="M415" s="121"/>
    </row>
    <row r="416" spans="2:13" ht="291" thickBot="1">
      <c r="B416" s="112"/>
      <c r="C416" s="12" t="s">
        <v>104</v>
      </c>
      <c r="D416" s="110"/>
      <c r="E416" s="122">
        <f>E414/H414*100</f>
        <v>14.795136405435782</v>
      </c>
      <c r="F416" s="122">
        <v>30</v>
      </c>
      <c r="G416" s="122">
        <f>G414/H414*100</f>
        <v>57.267804230101163</v>
      </c>
      <c r="H416" s="123">
        <f>H412/H418*100</f>
        <v>66.531363636363636</v>
      </c>
      <c r="I416" s="118"/>
      <c r="J416" s="124">
        <v>15</v>
      </c>
      <c r="K416" s="124">
        <v>30</v>
      </c>
      <c r="L416" s="124">
        <f>L414/M414*100</f>
        <v>55.707230148166886</v>
      </c>
      <c r="M416" s="125">
        <f>M412/M418*100</f>
        <v>66.936666666666667</v>
      </c>
    </row>
    <row r="417" spans="2:13" ht="295.5" thickBot="1">
      <c r="B417" s="108"/>
      <c r="C417" s="109" t="s">
        <v>43</v>
      </c>
      <c r="D417" s="110"/>
      <c r="E417" s="111">
        <f>E373+E388</f>
        <v>42.72</v>
      </c>
      <c r="F417" s="111">
        <f>F373+F388</f>
        <v>37.39</v>
      </c>
      <c r="G417" s="111">
        <f>G373+G388</f>
        <v>154.47999999999999</v>
      </c>
      <c r="H417" s="111">
        <f>H373+H388</f>
        <v>1118.3900000000001</v>
      </c>
      <c r="I417" s="111"/>
      <c r="J417" s="111">
        <f>J373+J388</f>
        <v>32.679999999999993</v>
      </c>
      <c r="K417" s="111">
        <f>K373+K388</f>
        <v>27.62</v>
      </c>
      <c r="L417" s="111">
        <f>L373+L388</f>
        <v>111.24000000000001</v>
      </c>
      <c r="M417" s="127">
        <f>M388+M396</f>
        <v>1159.1499999999999</v>
      </c>
    </row>
    <row r="418" spans="2:13" ht="99" thickBot="1">
      <c r="B418" s="129"/>
      <c r="C418" s="130" t="s">
        <v>37</v>
      </c>
      <c r="D418" s="124"/>
      <c r="E418" s="124"/>
      <c r="F418" s="124"/>
      <c r="G418" s="124"/>
      <c r="H418" s="42">
        <v>2200</v>
      </c>
      <c r="I418" s="118"/>
      <c r="J418" s="41"/>
      <c r="K418" s="41"/>
      <c r="L418" s="41"/>
      <c r="M418" s="43">
        <v>2700</v>
      </c>
    </row>
    <row r="419" spans="2:13">
      <c r="B419" s="131"/>
      <c r="C419" s="54"/>
      <c r="D419" s="9"/>
      <c r="E419" s="9"/>
      <c r="F419" s="9"/>
      <c r="G419" s="9"/>
      <c r="H419" s="132"/>
      <c r="I419" s="9"/>
      <c r="J419" s="132"/>
      <c r="K419" s="132"/>
      <c r="L419" s="132"/>
      <c r="M419" s="132"/>
    </row>
    <row r="420" spans="2:13" s="92" customFormat="1" ht="99" thickBot="1">
      <c r="B420" s="131"/>
      <c r="C420" s="54"/>
      <c r="D420" s="9"/>
      <c r="E420" s="9"/>
      <c r="F420" s="9"/>
      <c r="G420" s="9"/>
      <c r="H420" s="132"/>
      <c r="I420" s="9"/>
      <c r="J420" s="132"/>
      <c r="K420" s="132"/>
      <c r="L420" s="132"/>
      <c r="M420" s="132"/>
    </row>
    <row r="421" spans="2:13" ht="99" thickBot="1">
      <c r="B421" s="192" t="s">
        <v>0</v>
      </c>
      <c r="C421" s="12"/>
      <c r="D421" s="13"/>
      <c r="E421" s="14"/>
      <c r="F421" s="14" t="s">
        <v>7</v>
      </c>
      <c r="G421" s="14"/>
      <c r="H421" s="15"/>
      <c r="I421" s="16"/>
      <c r="J421" s="14"/>
      <c r="K421" s="14" t="s">
        <v>15</v>
      </c>
      <c r="L421" s="14"/>
      <c r="M421" s="15"/>
    </row>
    <row r="422" spans="2:13" ht="407.25" customHeight="1" thickBot="1">
      <c r="B422" s="193"/>
      <c r="C422" s="17" t="s">
        <v>1</v>
      </c>
      <c r="D422" s="133" t="s">
        <v>27</v>
      </c>
      <c r="E422" s="134" t="s">
        <v>28</v>
      </c>
      <c r="F422" s="134" t="s">
        <v>29</v>
      </c>
      <c r="G422" s="134" t="s">
        <v>30</v>
      </c>
      <c r="H422" s="20" t="s">
        <v>26</v>
      </c>
      <c r="I422" s="133" t="s">
        <v>27</v>
      </c>
      <c r="J422" s="134" t="s">
        <v>28</v>
      </c>
      <c r="K422" s="134" t="s">
        <v>29</v>
      </c>
      <c r="L422" s="19" t="s">
        <v>30</v>
      </c>
      <c r="M422" s="20" t="s">
        <v>26</v>
      </c>
    </row>
    <row r="423" spans="2:13" ht="118.5" customHeight="1" thickBot="1">
      <c r="B423" s="187" t="s">
        <v>42</v>
      </c>
      <c r="C423" s="188"/>
      <c r="D423" s="188"/>
      <c r="E423" s="188"/>
      <c r="F423" s="188"/>
      <c r="G423" s="188"/>
      <c r="H423" s="188"/>
      <c r="I423" s="188"/>
      <c r="J423" s="188"/>
      <c r="K423" s="188"/>
      <c r="L423" s="188"/>
      <c r="M423" s="189"/>
    </row>
    <row r="424" spans="2:13" ht="118.5" customHeight="1" thickBot="1">
      <c r="B424" s="187" t="s">
        <v>39</v>
      </c>
      <c r="C424" s="188"/>
      <c r="D424" s="188"/>
      <c r="E424" s="188"/>
      <c r="F424" s="188"/>
      <c r="G424" s="188"/>
      <c r="H424" s="188"/>
      <c r="I424" s="188"/>
      <c r="J424" s="188"/>
      <c r="K424" s="188"/>
      <c r="L424" s="188"/>
      <c r="M424" s="189"/>
    </row>
    <row r="425" spans="2:13" ht="118.5" customHeight="1" thickBot="1">
      <c r="B425" s="187" t="s">
        <v>50</v>
      </c>
      <c r="C425" s="188"/>
      <c r="D425" s="188"/>
      <c r="E425" s="188"/>
      <c r="F425" s="188"/>
      <c r="G425" s="188"/>
      <c r="H425" s="188"/>
      <c r="I425" s="190"/>
      <c r="J425" s="190"/>
      <c r="K425" s="190"/>
      <c r="L425" s="190"/>
      <c r="M425" s="191"/>
    </row>
    <row r="426" spans="2:13">
      <c r="B426" s="53"/>
      <c r="C426" s="54"/>
      <c r="D426" s="55"/>
      <c r="E426" s="56"/>
      <c r="F426" s="56"/>
      <c r="G426" s="56"/>
      <c r="H426" s="57"/>
      <c r="I426" s="25"/>
      <c r="J426" s="58"/>
      <c r="K426" s="58"/>
      <c r="L426" s="58"/>
      <c r="M426" s="59"/>
    </row>
    <row r="427" spans="2:13">
      <c r="B427" s="21" t="s">
        <v>51</v>
      </c>
      <c r="C427" s="22" t="s">
        <v>61</v>
      </c>
      <c r="D427" s="23">
        <v>50</v>
      </c>
      <c r="E427" s="24">
        <v>8.3000000000000007</v>
      </c>
      <c r="F427" s="24">
        <v>13</v>
      </c>
      <c r="G427" s="24">
        <v>2.7</v>
      </c>
      <c r="H427" s="24">
        <v>173.1</v>
      </c>
      <c r="I427" s="23"/>
      <c r="J427" s="24"/>
      <c r="K427" s="24"/>
      <c r="L427" s="24"/>
      <c r="M427" s="30"/>
    </row>
    <row r="428" spans="2:13">
      <c r="B428" s="21" t="s">
        <v>4</v>
      </c>
      <c r="C428" s="22" t="s">
        <v>99</v>
      </c>
      <c r="D428" s="23">
        <v>100</v>
      </c>
      <c r="E428" s="24">
        <v>2</v>
      </c>
      <c r="F428" s="24">
        <v>2.5</v>
      </c>
      <c r="G428" s="24">
        <v>13.6</v>
      </c>
      <c r="H428" s="24">
        <v>86</v>
      </c>
      <c r="I428" s="23"/>
      <c r="J428" s="24"/>
      <c r="K428" s="24"/>
      <c r="L428" s="24"/>
      <c r="M428" s="30"/>
    </row>
    <row r="429" spans="2:13">
      <c r="B429" s="21" t="s">
        <v>18</v>
      </c>
      <c r="C429" s="22" t="s">
        <v>19</v>
      </c>
      <c r="D429" s="23">
        <v>200</v>
      </c>
      <c r="E429" s="24">
        <v>1.4</v>
      </c>
      <c r="F429" s="24">
        <v>1</v>
      </c>
      <c r="G429" s="24">
        <v>16</v>
      </c>
      <c r="H429" s="24">
        <v>78</v>
      </c>
      <c r="I429" s="23"/>
      <c r="J429" s="24"/>
      <c r="K429" s="24"/>
      <c r="L429" s="24"/>
      <c r="M429" s="30"/>
    </row>
    <row r="430" spans="2:13">
      <c r="B430" s="21"/>
      <c r="C430" s="22" t="s">
        <v>117</v>
      </c>
      <c r="D430" s="23">
        <v>30</v>
      </c>
      <c r="E430" s="24">
        <v>2.4300000000000002</v>
      </c>
      <c r="F430" s="24">
        <v>0.12</v>
      </c>
      <c r="G430" s="24">
        <v>15.84</v>
      </c>
      <c r="H430" s="60">
        <v>74.400000000000006</v>
      </c>
      <c r="I430" s="28"/>
      <c r="J430" s="24"/>
      <c r="K430" s="24"/>
      <c r="L430" s="24"/>
      <c r="M430" s="30"/>
    </row>
    <row r="431" spans="2:13">
      <c r="B431" s="21" t="s">
        <v>118</v>
      </c>
      <c r="C431" s="22" t="s">
        <v>119</v>
      </c>
      <c r="D431" s="23">
        <v>15</v>
      </c>
      <c r="E431" s="24">
        <v>3.5</v>
      </c>
      <c r="F431" s="24">
        <v>4.4000000000000004</v>
      </c>
      <c r="G431" s="24">
        <v>0</v>
      </c>
      <c r="H431" s="24">
        <v>54</v>
      </c>
      <c r="I431" s="23"/>
      <c r="J431" s="24"/>
      <c r="K431" s="24"/>
      <c r="L431" s="24"/>
      <c r="M431" s="30"/>
    </row>
    <row r="432" spans="2:13">
      <c r="B432" s="76" t="s">
        <v>89</v>
      </c>
      <c r="C432" s="22" t="s">
        <v>21</v>
      </c>
      <c r="D432" s="77">
        <v>120</v>
      </c>
      <c r="E432" s="78">
        <v>0.5</v>
      </c>
      <c r="F432" s="78">
        <v>0.5</v>
      </c>
      <c r="G432" s="78">
        <v>11.8</v>
      </c>
      <c r="H432" s="78">
        <v>54</v>
      </c>
      <c r="I432" s="77"/>
      <c r="J432" s="78"/>
      <c r="K432" s="78"/>
      <c r="L432" s="78"/>
      <c r="M432" s="79"/>
    </row>
    <row r="433" spans="2:13" ht="99" thickBot="1">
      <c r="B433" s="21"/>
      <c r="C433" s="22"/>
      <c r="D433" s="23"/>
      <c r="E433" s="24"/>
      <c r="F433" s="24"/>
      <c r="G433" s="24"/>
      <c r="H433" s="60"/>
      <c r="I433" s="23"/>
      <c r="J433" s="24"/>
      <c r="K433" s="24"/>
      <c r="L433" s="24"/>
      <c r="M433" s="30"/>
    </row>
    <row r="434" spans="2:13" ht="81" customHeight="1" thickBot="1">
      <c r="B434" s="38"/>
      <c r="C434" s="39" t="s">
        <v>33</v>
      </c>
      <c r="D434" s="40"/>
      <c r="E434" s="41">
        <f>SUM(E427:E433)</f>
        <v>18.130000000000003</v>
      </c>
      <c r="F434" s="41">
        <f>SUM(F427:F433)</f>
        <v>21.520000000000003</v>
      </c>
      <c r="G434" s="41">
        <f>SUM(G427:G433)</f>
        <v>59.94</v>
      </c>
      <c r="H434" s="42">
        <f>SUM(H427:H433)</f>
        <v>519.5</v>
      </c>
      <c r="I434" s="40"/>
      <c r="J434" s="41"/>
      <c r="K434" s="41"/>
      <c r="L434" s="41"/>
      <c r="M434" s="43"/>
    </row>
    <row r="435" spans="2:13" ht="81" customHeight="1" thickBot="1">
      <c r="B435" s="44"/>
      <c r="C435" s="45"/>
      <c r="D435" s="46"/>
      <c r="E435" s="47"/>
      <c r="F435" s="47"/>
      <c r="G435" s="47"/>
      <c r="H435" s="48"/>
      <c r="I435" s="49"/>
      <c r="J435" s="50"/>
      <c r="K435" s="50"/>
      <c r="L435" s="50"/>
      <c r="M435" s="51"/>
    </row>
    <row r="436" spans="2:13" ht="81" customHeight="1" thickBot="1">
      <c r="B436" s="44"/>
      <c r="C436" s="45" t="s">
        <v>46</v>
      </c>
      <c r="D436" s="46"/>
      <c r="E436" s="47"/>
      <c r="F436" s="47"/>
      <c r="G436" s="47"/>
      <c r="H436" s="48">
        <f>H434/H481*100</f>
        <v>23.613636363636363</v>
      </c>
      <c r="I436" s="49"/>
      <c r="J436" s="50"/>
      <c r="K436" s="50"/>
      <c r="L436" s="50"/>
      <c r="M436" s="52"/>
    </row>
    <row r="437" spans="2:13" ht="118.5" customHeight="1" thickBot="1">
      <c r="B437" s="187" t="s">
        <v>23</v>
      </c>
      <c r="C437" s="188"/>
      <c r="D437" s="188"/>
      <c r="E437" s="188"/>
      <c r="F437" s="188"/>
      <c r="G437" s="188"/>
      <c r="H437" s="188"/>
      <c r="I437" s="190"/>
      <c r="J437" s="190"/>
      <c r="K437" s="190"/>
      <c r="L437" s="190"/>
      <c r="M437" s="191"/>
    </row>
    <row r="438" spans="2:13">
      <c r="B438" s="53"/>
      <c r="C438" s="54"/>
      <c r="D438" s="55"/>
      <c r="E438" s="56"/>
      <c r="F438" s="56"/>
      <c r="G438" s="56"/>
      <c r="H438" s="57"/>
      <c r="I438" s="25"/>
      <c r="J438" s="58"/>
      <c r="K438" s="58"/>
      <c r="L438" s="58"/>
      <c r="M438" s="59"/>
    </row>
    <row r="439" spans="2:13" ht="111.6" customHeight="1">
      <c r="B439" s="21" t="s">
        <v>133</v>
      </c>
      <c r="C439" s="22" t="s">
        <v>134</v>
      </c>
      <c r="D439" s="23">
        <v>60</v>
      </c>
      <c r="E439" s="29">
        <v>7.9</v>
      </c>
      <c r="F439" s="29">
        <v>14.3</v>
      </c>
      <c r="G439" s="29">
        <v>1.4</v>
      </c>
      <c r="H439" s="29">
        <v>165.6</v>
      </c>
      <c r="I439" s="23"/>
      <c r="J439" s="29"/>
      <c r="K439" s="29"/>
      <c r="L439" s="29"/>
      <c r="M439" s="30"/>
    </row>
    <row r="440" spans="2:13" ht="109.15" customHeight="1">
      <c r="B440" s="21" t="s">
        <v>133</v>
      </c>
      <c r="C440" s="22" t="s">
        <v>135</v>
      </c>
      <c r="D440" s="23"/>
      <c r="E440" s="29"/>
      <c r="F440" s="29"/>
      <c r="G440" s="29"/>
      <c r="H440" s="60"/>
      <c r="I440" s="23">
        <v>75</v>
      </c>
      <c r="J440" s="29">
        <v>9.4</v>
      </c>
      <c r="K440" s="29">
        <v>18.2</v>
      </c>
      <c r="L440" s="29">
        <v>1.8</v>
      </c>
      <c r="M440" s="30">
        <v>208.5</v>
      </c>
    </row>
    <row r="441" spans="2:13" ht="196.5">
      <c r="B441" s="21" t="s">
        <v>16</v>
      </c>
      <c r="C441" s="22" t="s">
        <v>100</v>
      </c>
      <c r="D441" s="23">
        <v>200</v>
      </c>
      <c r="E441" s="24">
        <v>1.6</v>
      </c>
      <c r="F441" s="24">
        <v>3.2</v>
      </c>
      <c r="G441" s="24">
        <v>12.2</v>
      </c>
      <c r="H441" s="24">
        <v>84</v>
      </c>
      <c r="I441" s="23">
        <v>200</v>
      </c>
      <c r="J441" s="24">
        <v>1.6</v>
      </c>
      <c r="K441" s="24">
        <v>3.2</v>
      </c>
      <c r="L441" s="24">
        <v>12.2</v>
      </c>
      <c r="M441" s="30">
        <v>84</v>
      </c>
    </row>
    <row r="442" spans="2:13">
      <c r="B442" s="21"/>
      <c r="C442" s="22" t="s">
        <v>9</v>
      </c>
      <c r="D442" s="23">
        <v>5</v>
      </c>
      <c r="E442" s="24">
        <v>0.1</v>
      </c>
      <c r="F442" s="24">
        <v>0.8</v>
      </c>
      <c r="G442" s="24">
        <v>0.2</v>
      </c>
      <c r="H442" s="24">
        <v>8.1</v>
      </c>
      <c r="I442" s="28">
        <v>5</v>
      </c>
      <c r="J442" s="24">
        <v>0.1</v>
      </c>
      <c r="K442" s="24">
        <v>0.8</v>
      </c>
      <c r="L442" s="24">
        <v>0.2</v>
      </c>
      <c r="M442" s="30">
        <v>8.1</v>
      </c>
    </row>
    <row r="443" spans="2:13" ht="196.5">
      <c r="B443" s="21" t="s">
        <v>51</v>
      </c>
      <c r="C443" s="22" t="s">
        <v>136</v>
      </c>
      <c r="D443" s="23">
        <v>60</v>
      </c>
      <c r="E443" s="24">
        <v>14.4</v>
      </c>
      <c r="F443" s="24">
        <v>9.6999999999999993</v>
      </c>
      <c r="G443" s="24">
        <v>23.4</v>
      </c>
      <c r="H443" s="24">
        <v>115.2</v>
      </c>
      <c r="I443" s="28">
        <v>75</v>
      </c>
      <c r="J443" s="24">
        <v>18</v>
      </c>
      <c r="K443" s="24">
        <v>12.1</v>
      </c>
      <c r="L443" s="24">
        <v>29.2</v>
      </c>
      <c r="M443" s="30">
        <v>144</v>
      </c>
    </row>
    <row r="444" spans="2:13" ht="105" customHeight="1">
      <c r="B444" s="21"/>
      <c r="C444" s="22" t="s">
        <v>139</v>
      </c>
      <c r="D444" s="23">
        <v>20</v>
      </c>
      <c r="E444" s="29">
        <v>0.4</v>
      </c>
      <c r="F444" s="29">
        <v>0</v>
      </c>
      <c r="G444" s="29">
        <v>4</v>
      </c>
      <c r="H444" s="60">
        <v>74</v>
      </c>
      <c r="I444" s="23">
        <v>20</v>
      </c>
      <c r="J444" s="29">
        <v>0.4</v>
      </c>
      <c r="K444" s="29">
        <v>0</v>
      </c>
      <c r="L444" s="29">
        <v>4</v>
      </c>
      <c r="M444" s="30">
        <v>74</v>
      </c>
    </row>
    <row r="445" spans="2:13">
      <c r="B445" s="21" t="s">
        <v>105</v>
      </c>
      <c r="C445" s="22" t="s">
        <v>106</v>
      </c>
      <c r="D445" s="23">
        <v>130</v>
      </c>
      <c r="E445" s="24">
        <v>4.42</v>
      </c>
      <c r="F445" s="24">
        <v>3.77</v>
      </c>
      <c r="G445" s="24">
        <v>26.26</v>
      </c>
      <c r="H445" s="60">
        <v>156</v>
      </c>
      <c r="I445" s="23">
        <v>130</v>
      </c>
      <c r="J445" s="24">
        <v>4.42</v>
      </c>
      <c r="K445" s="24">
        <v>3.77</v>
      </c>
      <c r="L445" s="24">
        <v>26.26</v>
      </c>
      <c r="M445" s="30">
        <v>156</v>
      </c>
    </row>
    <row r="446" spans="2:13">
      <c r="B446" s="21" t="s">
        <v>17</v>
      </c>
      <c r="C446" s="22" t="s">
        <v>81</v>
      </c>
      <c r="D446" s="23">
        <v>180</v>
      </c>
      <c r="E446" s="29">
        <v>0.6</v>
      </c>
      <c r="F446" s="29">
        <v>0.1</v>
      </c>
      <c r="G446" s="29">
        <v>18.8</v>
      </c>
      <c r="H446" s="60">
        <v>63.6</v>
      </c>
      <c r="I446" s="23">
        <v>180</v>
      </c>
      <c r="J446" s="29">
        <v>0.6</v>
      </c>
      <c r="K446" s="29">
        <v>0.1</v>
      </c>
      <c r="L446" s="29">
        <v>18.8</v>
      </c>
      <c r="M446" s="30">
        <v>63.6</v>
      </c>
    </row>
    <row r="447" spans="2:13">
      <c r="B447" s="21"/>
      <c r="C447" s="22" t="s">
        <v>6</v>
      </c>
      <c r="D447" s="23">
        <v>15</v>
      </c>
      <c r="E447" s="24">
        <v>1.07</v>
      </c>
      <c r="F447" s="24">
        <v>0.08</v>
      </c>
      <c r="G447" s="24">
        <v>6.72</v>
      </c>
      <c r="H447" s="60">
        <v>31.5</v>
      </c>
      <c r="I447" s="23">
        <v>40</v>
      </c>
      <c r="J447" s="24">
        <v>2.4</v>
      </c>
      <c r="K447" s="24">
        <v>0.3</v>
      </c>
      <c r="L447" s="24">
        <v>17.600000000000001</v>
      </c>
      <c r="M447" s="30">
        <v>80.5</v>
      </c>
    </row>
    <row r="448" spans="2:13">
      <c r="B448" s="21"/>
      <c r="C448" s="22" t="s">
        <v>117</v>
      </c>
      <c r="D448" s="23">
        <v>15</v>
      </c>
      <c r="E448" s="24">
        <v>1.22</v>
      </c>
      <c r="F448" s="24">
        <v>0.06</v>
      </c>
      <c r="G448" s="24">
        <v>7.92</v>
      </c>
      <c r="H448" s="60">
        <v>37.200000000000003</v>
      </c>
      <c r="I448" s="23">
        <v>30</v>
      </c>
      <c r="J448" s="24">
        <v>2.4300000000000002</v>
      </c>
      <c r="K448" s="24">
        <v>0.12</v>
      </c>
      <c r="L448" s="24">
        <v>15.84</v>
      </c>
      <c r="M448" s="30">
        <v>74.400000000000006</v>
      </c>
    </row>
    <row r="449" spans="2:13" ht="99" thickBot="1">
      <c r="B449" s="66"/>
      <c r="C449" s="22"/>
      <c r="D449" s="67"/>
      <c r="E449" s="50"/>
      <c r="F449" s="50"/>
      <c r="G449" s="50"/>
      <c r="H449" s="68"/>
      <c r="I449" s="35"/>
      <c r="J449" s="36"/>
      <c r="K449" s="36"/>
      <c r="L449" s="36"/>
      <c r="M449" s="37"/>
    </row>
    <row r="450" spans="2:13" ht="81" customHeight="1" thickBot="1">
      <c r="B450" s="38"/>
      <c r="C450" s="39" t="s">
        <v>33</v>
      </c>
      <c r="D450" s="40"/>
      <c r="E450" s="41">
        <f>SUM(E439:E449)</f>
        <v>31.71</v>
      </c>
      <c r="F450" s="41">
        <f>SUM(F439:F449)</f>
        <v>32.01</v>
      </c>
      <c r="G450" s="41">
        <f>SUM(G439:G449)</f>
        <v>100.89999999999999</v>
      </c>
      <c r="H450" s="42">
        <f>SUM(H439:H449)</f>
        <v>735.2</v>
      </c>
      <c r="I450" s="40"/>
      <c r="J450" s="41">
        <f>SUM(J439:J449)</f>
        <v>39.35</v>
      </c>
      <c r="K450" s="41">
        <f>SUM(K439:K449)</f>
        <v>38.589999999999996</v>
      </c>
      <c r="L450" s="41">
        <f>SUM(L439:L449)</f>
        <v>125.9</v>
      </c>
      <c r="M450" s="43">
        <f>SUM(M439:M449)</f>
        <v>893.1</v>
      </c>
    </row>
    <row r="451" spans="2:13" ht="81" customHeight="1" thickBot="1">
      <c r="B451" s="44"/>
      <c r="C451" s="45"/>
      <c r="D451" s="46"/>
      <c r="E451" s="47"/>
      <c r="F451" s="47"/>
      <c r="G451" s="47"/>
      <c r="H451" s="48"/>
      <c r="I451" s="49"/>
      <c r="J451" s="50"/>
      <c r="K451" s="50"/>
      <c r="L451" s="50"/>
      <c r="M451" s="51"/>
    </row>
    <row r="452" spans="2:13" ht="81" customHeight="1" thickBot="1">
      <c r="B452" s="44"/>
      <c r="C452" s="45" t="s">
        <v>46</v>
      </c>
      <c r="D452" s="46"/>
      <c r="E452" s="47"/>
      <c r="F452" s="47"/>
      <c r="G452" s="47"/>
      <c r="H452" s="48">
        <f>H450/H481*100</f>
        <v>33.418181818181822</v>
      </c>
      <c r="I452" s="49"/>
      <c r="J452" s="50"/>
      <c r="K452" s="50"/>
      <c r="L452" s="50"/>
      <c r="M452" s="52">
        <f>M450/M481*100</f>
        <v>33.077777777777776</v>
      </c>
    </row>
    <row r="453" spans="2:13" ht="99" thickBot="1">
      <c r="B453" s="184" t="s">
        <v>24</v>
      </c>
      <c r="C453" s="185"/>
      <c r="D453" s="185"/>
      <c r="E453" s="185"/>
      <c r="F453" s="185"/>
      <c r="G453" s="185"/>
      <c r="H453" s="185"/>
      <c r="I453" s="185"/>
      <c r="J453" s="185"/>
      <c r="K453" s="185"/>
      <c r="L453" s="185"/>
      <c r="M453" s="186"/>
    </row>
    <row r="454" spans="2:13">
      <c r="B454" s="69"/>
      <c r="C454" s="54"/>
      <c r="D454" s="70"/>
      <c r="E454" s="71"/>
      <c r="F454" s="71"/>
      <c r="G454" s="71"/>
      <c r="H454" s="72"/>
      <c r="I454" s="73"/>
      <c r="J454" s="74"/>
      <c r="K454" s="74"/>
      <c r="L454" s="74"/>
      <c r="M454" s="75"/>
    </row>
    <row r="455" spans="2:13" ht="112.15" customHeight="1">
      <c r="B455" s="76" t="s">
        <v>17</v>
      </c>
      <c r="C455" s="22" t="s">
        <v>148</v>
      </c>
      <c r="D455" s="62">
        <v>100</v>
      </c>
      <c r="E455" s="63">
        <v>10.1</v>
      </c>
      <c r="F455" s="63">
        <v>10.4</v>
      </c>
      <c r="G455" s="63">
        <v>29.8</v>
      </c>
      <c r="H455" s="63">
        <v>252.6</v>
      </c>
      <c r="I455" s="62">
        <v>100</v>
      </c>
      <c r="J455" s="65">
        <v>10.1</v>
      </c>
      <c r="K455" s="65">
        <v>10.4</v>
      </c>
      <c r="L455" s="65">
        <v>29.8</v>
      </c>
      <c r="M455" s="64">
        <v>252.6</v>
      </c>
    </row>
    <row r="456" spans="2:13" ht="101.45" customHeight="1">
      <c r="B456" s="76" t="s">
        <v>160</v>
      </c>
      <c r="C456" s="22" t="s">
        <v>161</v>
      </c>
      <c r="D456" s="77">
        <v>180</v>
      </c>
      <c r="E456" s="78">
        <v>5</v>
      </c>
      <c r="F456" s="78">
        <v>5.8</v>
      </c>
      <c r="G456" s="78">
        <v>7.4</v>
      </c>
      <c r="H456" s="78">
        <v>100.8</v>
      </c>
      <c r="I456" s="77">
        <v>200</v>
      </c>
      <c r="J456" s="78">
        <v>5.6</v>
      </c>
      <c r="K456" s="78">
        <v>6.4</v>
      </c>
      <c r="L456" s="78">
        <v>8.1999999999999993</v>
      </c>
      <c r="M456" s="79">
        <v>112</v>
      </c>
    </row>
    <row r="457" spans="2:13" ht="99" thickBot="1">
      <c r="B457" s="21"/>
      <c r="C457" s="22"/>
      <c r="D457" s="23"/>
      <c r="E457" s="24"/>
      <c r="F457" s="24"/>
      <c r="G457" s="24"/>
      <c r="H457" s="24"/>
      <c r="I457" s="35"/>
      <c r="J457" s="36"/>
      <c r="K457" s="36"/>
      <c r="L457" s="36"/>
      <c r="M457" s="37"/>
    </row>
    <row r="458" spans="2:13" ht="91.15" customHeight="1" thickBot="1">
      <c r="B458" s="80"/>
      <c r="C458" s="39" t="s">
        <v>33</v>
      </c>
      <c r="D458" s="81"/>
      <c r="E458" s="82">
        <f>SUM(E455:E457)</f>
        <v>15.1</v>
      </c>
      <c r="F458" s="82">
        <f>SUM(F455:F457)</f>
        <v>16.2</v>
      </c>
      <c r="G458" s="82">
        <f>SUM(G455:G457)</f>
        <v>37.200000000000003</v>
      </c>
      <c r="H458" s="83">
        <f>SUM(H455:H457)</f>
        <v>353.4</v>
      </c>
      <c r="I458" s="143"/>
      <c r="J458" s="82">
        <f>SUM(J455:J457)</f>
        <v>15.7</v>
      </c>
      <c r="K458" s="82">
        <f>SUM(K455:K457)</f>
        <v>16.8</v>
      </c>
      <c r="L458" s="82">
        <f>SUM(L455:L457)</f>
        <v>38</v>
      </c>
      <c r="M458" s="83">
        <f>SUM(M455:M457)</f>
        <v>364.6</v>
      </c>
    </row>
    <row r="459" spans="2:13" ht="81" customHeight="1" thickBot="1">
      <c r="B459" s="44"/>
      <c r="C459" s="45"/>
      <c r="D459" s="46"/>
      <c r="E459" s="47"/>
      <c r="F459" s="47"/>
      <c r="G459" s="47"/>
      <c r="H459" s="48"/>
      <c r="I459" s="49"/>
      <c r="J459" s="50"/>
      <c r="K459" s="50"/>
      <c r="L459" s="50"/>
      <c r="M459" s="51"/>
    </row>
    <row r="460" spans="2:13" ht="81" customHeight="1" thickBot="1">
      <c r="B460" s="44"/>
      <c r="C460" s="45" t="s">
        <v>46</v>
      </c>
      <c r="D460" s="46"/>
      <c r="E460" s="47"/>
      <c r="F460" s="47"/>
      <c r="G460" s="47"/>
      <c r="H460" s="48">
        <f>H458/H481*100</f>
        <v>16.063636363636363</v>
      </c>
      <c r="I460" s="49"/>
      <c r="J460" s="50"/>
      <c r="K460" s="50"/>
      <c r="L460" s="50"/>
      <c r="M460" s="52">
        <f>M458/M481*100</f>
        <v>13.503703703703703</v>
      </c>
    </row>
    <row r="461" spans="2:13" ht="91.15" customHeight="1" thickBot="1">
      <c r="B461" s="187" t="s">
        <v>25</v>
      </c>
      <c r="C461" s="188"/>
      <c r="D461" s="188"/>
      <c r="E461" s="188"/>
      <c r="F461" s="188"/>
      <c r="G461" s="188"/>
      <c r="H461" s="188"/>
      <c r="I461" s="188"/>
      <c r="J461" s="188"/>
      <c r="K461" s="188"/>
      <c r="L461" s="188"/>
      <c r="M461" s="189"/>
    </row>
    <row r="462" spans="2:13">
      <c r="B462" s="69"/>
      <c r="C462" s="54"/>
      <c r="D462" s="70"/>
      <c r="E462" s="71"/>
      <c r="F462" s="71"/>
      <c r="G462" s="71"/>
      <c r="H462" s="144"/>
      <c r="I462" s="145"/>
      <c r="J462" s="146"/>
      <c r="K462" s="146"/>
      <c r="L462" s="146"/>
      <c r="M462" s="147"/>
    </row>
    <row r="463" spans="2:13" ht="109.15" customHeight="1">
      <c r="B463" s="21"/>
      <c r="C463" s="22"/>
      <c r="D463" s="23"/>
      <c r="E463" s="24"/>
      <c r="F463" s="24"/>
      <c r="G463" s="24"/>
      <c r="H463" s="60"/>
      <c r="I463" s="23"/>
      <c r="J463" s="24"/>
      <c r="K463" s="24"/>
      <c r="L463" s="24"/>
      <c r="M463" s="30"/>
    </row>
    <row r="464" spans="2:13">
      <c r="B464" s="61" t="s">
        <v>51</v>
      </c>
      <c r="C464" s="22" t="s">
        <v>61</v>
      </c>
      <c r="D464" s="62"/>
      <c r="E464" s="63"/>
      <c r="F464" s="63"/>
      <c r="G464" s="63"/>
      <c r="H464" s="158"/>
      <c r="I464" s="62">
        <v>75</v>
      </c>
      <c r="J464" s="63">
        <v>12.5</v>
      </c>
      <c r="K464" s="63">
        <v>19.5</v>
      </c>
      <c r="L464" s="63">
        <v>4</v>
      </c>
      <c r="M464" s="64">
        <v>259.60000000000002</v>
      </c>
    </row>
    <row r="465" spans="2:13" ht="101.45" customHeight="1">
      <c r="B465" s="61" t="s">
        <v>4</v>
      </c>
      <c r="C465" s="22" t="s">
        <v>99</v>
      </c>
      <c r="D465" s="62"/>
      <c r="E465" s="63"/>
      <c r="F465" s="63"/>
      <c r="G465" s="63"/>
      <c r="H465" s="158"/>
      <c r="I465" s="62">
        <v>180</v>
      </c>
      <c r="J465" s="63">
        <v>3.6</v>
      </c>
      <c r="K465" s="63">
        <v>4.5</v>
      </c>
      <c r="L465" s="63">
        <v>24.48</v>
      </c>
      <c r="M465" s="64">
        <v>154.80000000000001</v>
      </c>
    </row>
    <row r="466" spans="2:13">
      <c r="B466" s="61" t="s">
        <v>18</v>
      </c>
      <c r="C466" s="22" t="s">
        <v>19</v>
      </c>
      <c r="D466" s="62"/>
      <c r="E466" s="63"/>
      <c r="F466" s="63"/>
      <c r="G466" s="63"/>
      <c r="H466" s="158"/>
      <c r="I466" s="62">
        <v>200</v>
      </c>
      <c r="J466" s="63">
        <v>1.4</v>
      </c>
      <c r="K466" s="63">
        <v>1</v>
      </c>
      <c r="L466" s="63">
        <v>16</v>
      </c>
      <c r="M466" s="64">
        <v>78</v>
      </c>
    </row>
    <row r="467" spans="2:13" ht="96.6" customHeight="1">
      <c r="B467" s="76"/>
      <c r="C467" s="22" t="s">
        <v>117</v>
      </c>
      <c r="D467" s="150"/>
      <c r="E467" s="63"/>
      <c r="F467" s="63"/>
      <c r="G467" s="63"/>
      <c r="H467" s="158"/>
      <c r="I467" s="150">
        <v>30</v>
      </c>
      <c r="J467" s="63">
        <v>2.4300000000000002</v>
      </c>
      <c r="K467" s="63">
        <v>0.12</v>
      </c>
      <c r="L467" s="63">
        <v>15.84</v>
      </c>
      <c r="M467" s="64">
        <v>74.400000000000006</v>
      </c>
    </row>
    <row r="468" spans="2:13" ht="103.15" customHeight="1">
      <c r="B468" s="76" t="s">
        <v>118</v>
      </c>
      <c r="C468" s="22" t="s">
        <v>119</v>
      </c>
      <c r="D468" s="77"/>
      <c r="E468" s="78"/>
      <c r="F468" s="78"/>
      <c r="G468" s="78"/>
      <c r="H468" s="160"/>
      <c r="I468" s="77">
        <v>15</v>
      </c>
      <c r="J468" s="78">
        <v>3.5</v>
      </c>
      <c r="K468" s="78">
        <v>4.4000000000000004</v>
      </c>
      <c r="L468" s="78">
        <v>0</v>
      </c>
      <c r="M468" s="79">
        <v>54</v>
      </c>
    </row>
    <row r="469" spans="2:13">
      <c r="B469" s="76" t="s">
        <v>89</v>
      </c>
      <c r="C469" s="22" t="s">
        <v>21</v>
      </c>
      <c r="D469" s="77"/>
      <c r="E469" s="78"/>
      <c r="F469" s="78"/>
      <c r="G469" s="78"/>
      <c r="H469" s="78"/>
      <c r="I469" s="77">
        <v>120</v>
      </c>
      <c r="J469" s="78">
        <v>0.5</v>
      </c>
      <c r="K469" s="78">
        <v>0.5</v>
      </c>
      <c r="L469" s="78">
        <v>11.8</v>
      </c>
      <c r="M469" s="79">
        <v>54</v>
      </c>
    </row>
    <row r="470" spans="2:13" ht="99" thickBot="1">
      <c r="B470" s="21"/>
      <c r="C470" s="22"/>
      <c r="D470" s="28"/>
      <c r="E470" s="24"/>
      <c r="F470" s="24"/>
      <c r="G470" s="24"/>
      <c r="H470" s="60"/>
      <c r="I470" s="28"/>
      <c r="J470" s="24"/>
      <c r="K470" s="24"/>
      <c r="L470" s="24"/>
      <c r="M470" s="30"/>
    </row>
    <row r="471" spans="2:13" ht="99" thickBot="1">
      <c r="B471" s="80"/>
      <c r="C471" s="39" t="s">
        <v>33</v>
      </c>
      <c r="D471" s="81"/>
      <c r="E471" s="82"/>
      <c r="F471" s="82"/>
      <c r="G471" s="82"/>
      <c r="H471" s="152"/>
      <c r="I471" s="81"/>
      <c r="J471" s="82">
        <f>SUM(J463:J470)</f>
        <v>23.93</v>
      </c>
      <c r="K471" s="82">
        <f>SUM(K463:K470)</f>
        <v>30.020000000000003</v>
      </c>
      <c r="L471" s="82">
        <f>SUM(L463:L470)</f>
        <v>72.12</v>
      </c>
      <c r="M471" s="83">
        <f>SUM(M463:M470)</f>
        <v>674.80000000000007</v>
      </c>
    </row>
    <row r="472" spans="2:13" ht="81" customHeight="1" thickBot="1">
      <c r="B472" s="44"/>
      <c r="C472" s="45"/>
      <c r="D472" s="46"/>
      <c r="E472" s="47"/>
      <c r="F472" s="47"/>
      <c r="G472" s="47"/>
      <c r="H472" s="48"/>
      <c r="I472" s="46"/>
      <c r="J472" s="47"/>
      <c r="K472" s="47"/>
      <c r="L472" s="47"/>
      <c r="M472" s="52"/>
    </row>
    <row r="473" spans="2:13" ht="81" customHeight="1" thickBot="1">
      <c r="B473" s="44"/>
      <c r="C473" s="45" t="s">
        <v>46</v>
      </c>
      <c r="D473" s="46"/>
      <c r="E473" s="47"/>
      <c r="F473" s="47"/>
      <c r="G473" s="47"/>
      <c r="H473" s="48"/>
      <c r="I473" s="46"/>
      <c r="J473" s="47"/>
      <c r="K473" s="47"/>
      <c r="L473" s="47"/>
      <c r="M473" s="52">
        <f>M471/M481*100</f>
        <v>24.992592592592594</v>
      </c>
    </row>
    <row r="474" spans="2:13" ht="99" thickBot="1">
      <c r="B474" s="80"/>
      <c r="C474" s="39"/>
      <c r="D474" s="81"/>
      <c r="E474" s="105"/>
      <c r="F474" s="105"/>
      <c r="G474" s="105"/>
      <c r="H474" s="106"/>
      <c r="I474" s="81"/>
      <c r="J474" s="105"/>
      <c r="K474" s="105"/>
      <c r="L474" s="105"/>
      <c r="M474" s="107"/>
    </row>
    <row r="475" spans="2:13" ht="295.5" thickBot="1">
      <c r="B475" s="108"/>
      <c r="C475" s="109" t="s">
        <v>35</v>
      </c>
      <c r="D475" s="110"/>
      <c r="E475" s="111">
        <f>E434+E450+E458</f>
        <v>64.94</v>
      </c>
      <c r="F475" s="111">
        <f>F434+F450+F458</f>
        <v>69.73</v>
      </c>
      <c r="G475" s="111">
        <f>G434+G450+G458</f>
        <v>198.03999999999996</v>
      </c>
      <c r="H475" s="111">
        <f>H434+H450+H458</f>
        <v>1608.1</v>
      </c>
      <c r="I475" s="118"/>
      <c r="J475" s="126">
        <f>J450+J458+J471</f>
        <v>78.97999999999999</v>
      </c>
      <c r="K475" s="126">
        <f>K450+K458+K471</f>
        <v>85.41</v>
      </c>
      <c r="L475" s="126">
        <f>L450+L458+L471</f>
        <v>236.02</v>
      </c>
      <c r="M475" s="126">
        <f>M450+M458+M471</f>
        <v>1932.5</v>
      </c>
    </row>
    <row r="476" spans="2:13" ht="99" thickBot="1">
      <c r="B476" s="112"/>
      <c r="C476" s="12"/>
      <c r="D476" s="110"/>
      <c r="E476" s="113"/>
      <c r="F476" s="113"/>
      <c r="G476" s="113"/>
      <c r="H476" s="114"/>
      <c r="I476" s="110"/>
      <c r="J476" s="113"/>
      <c r="K476" s="113"/>
      <c r="L476" s="113"/>
      <c r="M476" s="115"/>
    </row>
    <row r="477" spans="2:13" ht="99" thickBot="1">
      <c r="B477" s="116"/>
      <c r="C477" s="117" t="s">
        <v>34</v>
      </c>
      <c r="D477" s="118"/>
      <c r="E477" s="41">
        <f>E475*4</f>
        <v>259.76</v>
      </c>
      <c r="F477" s="41">
        <f>F475*9</f>
        <v>627.57000000000005</v>
      </c>
      <c r="G477" s="41">
        <f>G475*4</f>
        <v>792.15999999999985</v>
      </c>
      <c r="H477" s="42">
        <f>E477+F477+G477</f>
        <v>1679.4899999999998</v>
      </c>
      <c r="I477" s="118"/>
      <c r="J477" s="41">
        <f>J475*4</f>
        <v>315.91999999999996</v>
      </c>
      <c r="K477" s="41">
        <f>K475*9</f>
        <v>768.68999999999994</v>
      </c>
      <c r="L477" s="41">
        <f>L475*4</f>
        <v>944.08</v>
      </c>
      <c r="M477" s="43">
        <f>J477+K477+L477</f>
        <v>2028.69</v>
      </c>
    </row>
    <row r="478" spans="2:13" ht="99" thickBot="1">
      <c r="B478" s="119"/>
      <c r="C478" s="120"/>
      <c r="D478" s="55"/>
      <c r="E478" s="56"/>
      <c r="F478" s="56"/>
      <c r="G478" s="56"/>
      <c r="H478" s="57"/>
      <c r="I478" s="55"/>
      <c r="J478" s="56"/>
      <c r="K478" s="56"/>
      <c r="L478" s="56"/>
      <c r="M478" s="121"/>
    </row>
    <row r="479" spans="2:13" ht="291" thickBot="1">
      <c r="B479" s="112"/>
      <c r="C479" s="12" t="s">
        <v>104</v>
      </c>
      <c r="D479" s="110"/>
      <c r="E479" s="122">
        <f>E477/H477*100</f>
        <v>15.46659997975576</v>
      </c>
      <c r="F479" s="122">
        <v>30</v>
      </c>
      <c r="G479" s="122">
        <v>58</v>
      </c>
      <c r="H479" s="123">
        <v>70</v>
      </c>
      <c r="I479" s="118"/>
      <c r="J479" s="124">
        <v>15</v>
      </c>
      <c r="K479" s="124">
        <v>31</v>
      </c>
      <c r="L479" s="124">
        <v>57</v>
      </c>
      <c r="M479" s="125">
        <v>70</v>
      </c>
    </row>
    <row r="480" spans="2:13" ht="196.9" customHeight="1" thickBot="1">
      <c r="B480" s="108"/>
      <c r="C480" s="109" t="s">
        <v>43</v>
      </c>
      <c r="D480" s="110"/>
      <c r="E480" s="111">
        <f>E434+E450</f>
        <v>49.84</v>
      </c>
      <c r="F480" s="111">
        <f>F434+F450</f>
        <v>53.53</v>
      </c>
      <c r="G480" s="111">
        <f>G434+G450</f>
        <v>160.83999999999997</v>
      </c>
      <c r="H480" s="14">
        <f>H434+H450</f>
        <v>1254.7</v>
      </c>
      <c r="I480" s="40"/>
      <c r="J480" s="126">
        <f>J434+J450</f>
        <v>39.35</v>
      </c>
      <c r="K480" s="126">
        <f>K434+K450</f>
        <v>38.589999999999996</v>
      </c>
      <c r="L480" s="126">
        <f>L434+L450</f>
        <v>125.9</v>
      </c>
      <c r="M480" s="127">
        <f>M450+M458</f>
        <v>1257.7</v>
      </c>
    </row>
    <row r="481" spans="2:13" ht="99" thickBot="1">
      <c r="B481" s="129"/>
      <c r="C481" s="156" t="s">
        <v>37</v>
      </c>
      <c r="D481" s="118"/>
      <c r="E481" s="124"/>
      <c r="F481" s="124"/>
      <c r="G481" s="124"/>
      <c r="H481" s="43">
        <v>2200</v>
      </c>
      <c r="I481" s="118"/>
      <c r="J481" s="41"/>
      <c r="K481" s="41"/>
      <c r="L481" s="41"/>
      <c r="M481" s="43">
        <v>2700</v>
      </c>
    </row>
    <row r="482" spans="2:13">
      <c r="B482" s="131"/>
      <c r="C482" s="54"/>
      <c r="D482" s="9"/>
      <c r="E482" s="9"/>
      <c r="F482" s="9"/>
      <c r="G482" s="9"/>
      <c r="H482" s="132"/>
      <c r="I482" s="9"/>
      <c r="J482" s="132"/>
      <c r="K482" s="132"/>
      <c r="L482" s="132"/>
      <c r="M482" s="132"/>
    </row>
    <row r="483" spans="2:13" s="92" customFormat="1" ht="99" thickBot="1">
      <c r="B483" s="131"/>
      <c r="C483" s="54"/>
      <c r="D483" s="9"/>
      <c r="E483" s="9"/>
      <c r="F483" s="9"/>
      <c r="G483" s="9"/>
      <c r="H483" s="132"/>
      <c r="I483" s="9"/>
      <c r="J483" s="132"/>
      <c r="K483" s="132"/>
      <c r="L483" s="132"/>
      <c r="M483" s="132"/>
    </row>
    <row r="484" spans="2:13" ht="99" thickBot="1">
      <c r="B484" s="192" t="s">
        <v>0</v>
      </c>
      <c r="C484" s="12"/>
      <c r="D484" s="13"/>
      <c r="E484" s="14"/>
      <c r="F484" s="14" t="s">
        <v>7</v>
      </c>
      <c r="G484" s="14"/>
      <c r="H484" s="15"/>
      <c r="I484" s="16"/>
      <c r="J484" s="14"/>
      <c r="K484" s="14" t="s">
        <v>15</v>
      </c>
      <c r="L484" s="14"/>
      <c r="M484" s="15"/>
    </row>
    <row r="485" spans="2:13" ht="407.25" customHeight="1" thickBot="1">
      <c r="B485" s="193"/>
      <c r="C485" s="17" t="s">
        <v>1</v>
      </c>
      <c r="D485" s="133" t="s">
        <v>27</v>
      </c>
      <c r="E485" s="134" t="s">
        <v>28</v>
      </c>
      <c r="F485" s="134" t="s">
        <v>29</v>
      </c>
      <c r="G485" s="134" t="s">
        <v>30</v>
      </c>
      <c r="H485" s="20" t="s">
        <v>26</v>
      </c>
      <c r="I485" s="133" t="s">
        <v>27</v>
      </c>
      <c r="J485" s="134" t="s">
        <v>28</v>
      </c>
      <c r="K485" s="134" t="s">
        <v>29</v>
      </c>
      <c r="L485" s="19" t="s">
        <v>30</v>
      </c>
      <c r="M485" s="20" t="s">
        <v>26</v>
      </c>
    </row>
    <row r="486" spans="2:13" ht="118.5" customHeight="1" thickBot="1">
      <c r="B486" s="187" t="s">
        <v>42</v>
      </c>
      <c r="C486" s="188"/>
      <c r="D486" s="188"/>
      <c r="E486" s="188"/>
      <c r="F486" s="188"/>
      <c r="G486" s="188"/>
      <c r="H486" s="188"/>
      <c r="I486" s="188"/>
      <c r="J486" s="188"/>
      <c r="K486" s="188"/>
      <c r="L486" s="188"/>
      <c r="M486" s="189"/>
    </row>
    <row r="487" spans="2:13" ht="118.5" customHeight="1" thickBot="1">
      <c r="B487" s="187" t="s">
        <v>40</v>
      </c>
      <c r="C487" s="188"/>
      <c r="D487" s="188"/>
      <c r="E487" s="188"/>
      <c r="F487" s="188"/>
      <c r="G487" s="188"/>
      <c r="H487" s="188"/>
      <c r="I487" s="188"/>
      <c r="J487" s="188"/>
      <c r="K487" s="188"/>
      <c r="L487" s="188"/>
      <c r="M487" s="189"/>
    </row>
    <row r="488" spans="2:13" ht="118.5" customHeight="1" thickBot="1">
      <c r="B488" s="187" t="s">
        <v>50</v>
      </c>
      <c r="C488" s="188"/>
      <c r="D488" s="188"/>
      <c r="E488" s="188"/>
      <c r="F488" s="188"/>
      <c r="G488" s="188"/>
      <c r="H488" s="188"/>
      <c r="I488" s="190"/>
      <c r="J488" s="190"/>
      <c r="K488" s="190"/>
      <c r="L488" s="190"/>
      <c r="M488" s="191"/>
    </row>
    <row r="489" spans="2:13">
      <c r="B489" s="53"/>
      <c r="C489" s="54"/>
      <c r="D489" s="55"/>
      <c r="E489" s="56"/>
      <c r="F489" s="56"/>
      <c r="G489" s="56"/>
      <c r="H489" s="57"/>
      <c r="I489" s="25"/>
      <c r="J489" s="58"/>
      <c r="K489" s="58"/>
      <c r="L489" s="58"/>
      <c r="M489" s="59"/>
    </row>
    <row r="490" spans="2:13">
      <c r="B490" s="21" t="s">
        <v>17</v>
      </c>
      <c r="C490" s="22" t="s">
        <v>120</v>
      </c>
      <c r="D490" s="23">
        <v>80</v>
      </c>
      <c r="E490" s="24">
        <v>8.5</v>
      </c>
      <c r="F490" s="24">
        <v>6.7</v>
      </c>
      <c r="G490" s="24">
        <v>11.4</v>
      </c>
      <c r="H490" s="24">
        <v>140.19999999999999</v>
      </c>
      <c r="I490" s="23"/>
      <c r="J490" s="24"/>
      <c r="K490" s="24"/>
      <c r="L490" s="24"/>
      <c r="M490" s="30"/>
    </row>
    <row r="491" spans="2:13">
      <c r="B491" s="21" t="s">
        <v>10</v>
      </c>
      <c r="C491" s="22" t="s">
        <v>11</v>
      </c>
      <c r="D491" s="23">
        <v>100</v>
      </c>
      <c r="E491" s="24">
        <v>2.1</v>
      </c>
      <c r="F491" s="24">
        <v>3.3</v>
      </c>
      <c r="G491" s="24">
        <v>13.4</v>
      </c>
      <c r="H491" s="24">
        <v>92</v>
      </c>
      <c r="I491" s="23"/>
      <c r="J491" s="24"/>
      <c r="K491" s="24"/>
      <c r="L491" s="24"/>
      <c r="M491" s="30"/>
    </row>
    <row r="492" spans="2:13">
      <c r="B492" s="21"/>
      <c r="C492" s="22" t="s">
        <v>125</v>
      </c>
      <c r="D492" s="23">
        <v>180</v>
      </c>
      <c r="E492" s="24">
        <v>0.5</v>
      </c>
      <c r="F492" s="24">
        <v>0.4</v>
      </c>
      <c r="G492" s="24">
        <v>20.9</v>
      </c>
      <c r="H492" s="24">
        <v>90</v>
      </c>
      <c r="I492" s="23"/>
      <c r="J492" s="24"/>
      <c r="K492" s="24"/>
      <c r="L492" s="24"/>
      <c r="M492" s="30"/>
    </row>
    <row r="493" spans="2:13">
      <c r="B493" s="21"/>
      <c r="C493" s="22" t="s">
        <v>6</v>
      </c>
      <c r="D493" s="23">
        <v>30</v>
      </c>
      <c r="E493" s="24">
        <v>1.8</v>
      </c>
      <c r="F493" s="24">
        <v>0.1</v>
      </c>
      <c r="G493" s="24">
        <v>13.1</v>
      </c>
      <c r="H493" s="60">
        <v>60.3</v>
      </c>
      <c r="I493" s="28"/>
      <c r="J493" s="24"/>
      <c r="K493" s="24"/>
      <c r="L493" s="24"/>
      <c r="M493" s="30"/>
    </row>
    <row r="494" spans="2:13">
      <c r="B494" s="21"/>
      <c r="C494" s="22" t="s">
        <v>117</v>
      </c>
      <c r="D494" s="23">
        <v>30</v>
      </c>
      <c r="E494" s="24">
        <v>2.4300000000000002</v>
      </c>
      <c r="F494" s="24">
        <v>0.12</v>
      </c>
      <c r="G494" s="24">
        <v>15.84</v>
      </c>
      <c r="H494" s="60">
        <v>74.400000000000006</v>
      </c>
      <c r="I494" s="23"/>
      <c r="J494" s="29"/>
      <c r="K494" s="29"/>
      <c r="L494" s="29"/>
      <c r="M494" s="30"/>
    </row>
    <row r="495" spans="2:13" ht="99" thickBot="1">
      <c r="B495" s="66"/>
      <c r="C495" s="22"/>
      <c r="D495" s="67"/>
      <c r="E495" s="50"/>
      <c r="F495" s="50"/>
      <c r="G495" s="50"/>
      <c r="H495" s="68"/>
      <c r="I495" s="35"/>
      <c r="J495" s="36"/>
      <c r="K495" s="36"/>
      <c r="L495" s="36"/>
      <c r="M495" s="37"/>
    </row>
    <row r="496" spans="2:13" ht="81" customHeight="1" thickBot="1">
      <c r="B496" s="38"/>
      <c r="C496" s="39" t="s">
        <v>33</v>
      </c>
      <c r="D496" s="40"/>
      <c r="E496" s="41">
        <f>SUM(E490:E495)</f>
        <v>15.33</v>
      </c>
      <c r="F496" s="41">
        <f>SUM(F490:F495)</f>
        <v>10.62</v>
      </c>
      <c r="G496" s="41">
        <f>SUM(G490:G495)</f>
        <v>74.64</v>
      </c>
      <c r="H496" s="42">
        <f>SUM(H490:H495)</f>
        <v>456.9</v>
      </c>
      <c r="I496" s="40"/>
      <c r="J496" s="41"/>
      <c r="K496" s="41"/>
      <c r="L496" s="41"/>
      <c r="M496" s="43"/>
    </row>
    <row r="497" spans="2:13" ht="81" customHeight="1" thickBot="1">
      <c r="B497" s="44"/>
      <c r="C497" s="45"/>
      <c r="D497" s="46"/>
      <c r="E497" s="47"/>
      <c r="F497" s="47"/>
      <c r="G497" s="47"/>
      <c r="H497" s="48"/>
      <c r="I497" s="49"/>
      <c r="J497" s="50"/>
      <c r="K497" s="50"/>
      <c r="L497" s="50"/>
      <c r="M497" s="51"/>
    </row>
    <row r="498" spans="2:13" ht="81" customHeight="1" thickBot="1">
      <c r="B498" s="44"/>
      <c r="C498" s="45" t="s">
        <v>46</v>
      </c>
      <c r="D498" s="46"/>
      <c r="E498" s="47"/>
      <c r="F498" s="47"/>
      <c r="G498" s="47"/>
      <c r="H498" s="48">
        <f>H496/H539*100</f>
        <v>20.768181818181816</v>
      </c>
      <c r="I498" s="49"/>
      <c r="J498" s="50"/>
      <c r="K498" s="50"/>
      <c r="L498" s="50"/>
      <c r="M498" s="52"/>
    </row>
    <row r="499" spans="2:13" ht="118.5" customHeight="1" thickBot="1">
      <c r="B499" s="187" t="s">
        <v>23</v>
      </c>
      <c r="C499" s="188"/>
      <c r="D499" s="188"/>
      <c r="E499" s="188"/>
      <c r="F499" s="188"/>
      <c r="G499" s="188"/>
      <c r="H499" s="188"/>
      <c r="I499" s="190"/>
      <c r="J499" s="190"/>
      <c r="K499" s="190"/>
      <c r="L499" s="190"/>
      <c r="M499" s="191"/>
    </row>
    <row r="500" spans="2:13">
      <c r="B500" s="53"/>
      <c r="C500" s="54"/>
      <c r="D500" s="55"/>
      <c r="E500" s="56"/>
      <c r="F500" s="56"/>
      <c r="G500" s="56"/>
      <c r="H500" s="57"/>
      <c r="I500" s="25"/>
      <c r="J500" s="58"/>
      <c r="K500" s="58"/>
      <c r="L500" s="58"/>
      <c r="M500" s="59"/>
    </row>
    <row r="501" spans="2:13" ht="126" customHeight="1">
      <c r="B501" s="21" t="s">
        <v>17</v>
      </c>
      <c r="C501" s="22" t="s">
        <v>171</v>
      </c>
      <c r="D501" s="23">
        <v>50</v>
      </c>
      <c r="E501" s="24">
        <v>0.5</v>
      </c>
      <c r="F501" s="24">
        <v>2.5</v>
      </c>
      <c r="G501" s="24">
        <v>5</v>
      </c>
      <c r="H501" s="24">
        <v>45</v>
      </c>
      <c r="I501" s="23">
        <v>60</v>
      </c>
      <c r="J501" s="29">
        <v>0.6</v>
      </c>
      <c r="K501" s="29">
        <v>3</v>
      </c>
      <c r="L501" s="29">
        <v>6</v>
      </c>
      <c r="M501" s="30">
        <v>54</v>
      </c>
    </row>
    <row r="502" spans="2:13" ht="97.9" customHeight="1">
      <c r="B502" s="21" t="s">
        <v>2</v>
      </c>
      <c r="C502" s="22" t="s">
        <v>95</v>
      </c>
      <c r="D502" s="23">
        <v>200</v>
      </c>
      <c r="E502" s="24">
        <v>4.5999999999999996</v>
      </c>
      <c r="F502" s="24">
        <v>3.6</v>
      </c>
      <c r="G502" s="24">
        <v>16.2</v>
      </c>
      <c r="H502" s="24">
        <v>116</v>
      </c>
      <c r="I502" s="23">
        <v>200</v>
      </c>
      <c r="J502" s="29">
        <v>4.5999999999999996</v>
      </c>
      <c r="K502" s="29">
        <v>3.6</v>
      </c>
      <c r="L502" s="29">
        <v>16.2</v>
      </c>
      <c r="M502" s="30">
        <v>116</v>
      </c>
    </row>
    <row r="503" spans="2:13">
      <c r="B503" s="21" t="s">
        <v>17</v>
      </c>
      <c r="C503" s="22" t="s">
        <v>74</v>
      </c>
      <c r="D503" s="23">
        <v>75</v>
      </c>
      <c r="E503" s="24">
        <v>10.1</v>
      </c>
      <c r="F503" s="24">
        <v>7.3</v>
      </c>
      <c r="G503" s="24">
        <v>6.4</v>
      </c>
      <c r="H503" s="24">
        <v>131.5</v>
      </c>
      <c r="I503" s="28">
        <v>100</v>
      </c>
      <c r="J503" s="29">
        <v>13.44</v>
      </c>
      <c r="K503" s="29">
        <v>9.73</v>
      </c>
      <c r="L503" s="29">
        <v>8.5</v>
      </c>
      <c r="M503" s="30">
        <v>175.33</v>
      </c>
    </row>
    <row r="504" spans="2:13">
      <c r="B504" s="21" t="s">
        <v>44</v>
      </c>
      <c r="C504" s="22" t="s">
        <v>45</v>
      </c>
      <c r="D504" s="23">
        <v>150</v>
      </c>
      <c r="E504" s="24">
        <v>3.8</v>
      </c>
      <c r="F504" s="24">
        <v>5.4</v>
      </c>
      <c r="G504" s="24">
        <v>32.9</v>
      </c>
      <c r="H504" s="24">
        <v>195</v>
      </c>
      <c r="I504" s="23">
        <v>150</v>
      </c>
      <c r="J504" s="29">
        <v>3.8</v>
      </c>
      <c r="K504" s="29">
        <v>5.4</v>
      </c>
      <c r="L504" s="29">
        <v>32.9</v>
      </c>
      <c r="M504" s="30">
        <v>195</v>
      </c>
    </row>
    <row r="505" spans="2:13" ht="97.9" customHeight="1">
      <c r="B505" s="21" t="s">
        <v>64</v>
      </c>
      <c r="C505" s="22" t="s">
        <v>112</v>
      </c>
      <c r="D505" s="23">
        <v>200</v>
      </c>
      <c r="E505" s="24">
        <v>0.4</v>
      </c>
      <c r="F505" s="24">
        <v>0.1</v>
      </c>
      <c r="G505" s="24">
        <v>21.8</v>
      </c>
      <c r="H505" s="60">
        <v>87</v>
      </c>
      <c r="I505" s="23">
        <v>200</v>
      </c>
      <c r="J505" s="29">
        <v>0.4</v>
      </c>
      <c r="K505" s="29">
        <v>0.1</v>
      </c>
      <c r="L505" s="29">
        <v>21.8</v>
      </c>
      <c r="M505" s="30">
        <v>87</v>
      </c>
    </row>
    <row r="506" spans="2:13">
      <c r="B506" s="21"/>
      <c r="C506" s="22" t="s">
        <v>6</v>
      </c>
      <c r="D506" s="23">
        <v>15</v>
      </c>
      <c r="E506" s="24">
        <v>0.9</v>
      </c>
      <c r="F506" s="24">
        <v>0.05</v>
      </c>
      <c r="G506" s="24">
        <v>6.55</v>
      </c>
      <c r="H506" s="24">
        <v>31.15</v>
      </c>
      <c r="I506" s="23">
        <v>40</v>
      </c>
      <c r="J506" s="29">
        <v>2.4</v>
      </c>
      <c r="K506" s="29">
        <v>0.3</v>
      </c>
      <c r="L506" s="29">
        <v>17.600000000000001</v>
      </c>
      <c r="M506" s="30">
        <v>80.5</v>
      </c>
    </row>
    <row r="507" spans="2:13">
      <c r="B507" s="21"/>
      <c r="C507" s="22" t="s">
        <v>117</v>
      </c>
      <c r="D507" s="23">
        <v>15</v>
      </c>
      <c r="E507" s="24">
        <v>1.22</v>
      </c>
      <c r="F507" s="24">
        <v>0.06</v>
      </c>
      <c r="G507" s="24">
        <v>7.92</v>
      </c>
      <c r="H507" s="60">
        <v>37.200000000000003</v>
      </c>
      <c r="I507" s="23">
        <v>30</v>
      </c>
      <c r="J507" s="29">
        <v>2.4300000000000002</v>
      </c>
      <c r="K507" s="29">
        <v>0.12</v>
      </c>
      <c r="L507" s="29">
        <v>15.84</v>
      </c>
      <c r="M507" s="30">
        <v>74.400000000000006</v>
      </c>
    </row>
    <row r="508" spans="2:13">
      <c r="B508" s="21" t="s">
        <v>89</v>
      </c>
      <c r="C508" s="22" t="s">
        <v>21</v>
      </c>
      <c r="D508" s="28">
        <v>150</v>
      </c>
      <c r="E508" s="24">
        <v>0.6</v>
      </c>
      <c r="F508" s="24">
        <v>0.6</v>
      </c>
      <c r="G508" s="24">
        <v>14.8</v>
      </c>
      <c r="H508" s="60">
        <v>67.5</v>
      </c>
      <c r="I508" s="28">
        <v>200</v>
      </c>
      <c r="J508" s="29">
        <v>0.8</v>
      </c>
      <c r="K508" s="29">
        <v>0.8</v>
      </c>
      <c r="L508" s="29">
        <v>19.600000000000001</v>
      </c>
      <c r="M508" s="30">
        <v>90</v>
      </c>
    </row>
    <row r="509" spans="2:13" ht="99" thickBot="1">
      <c r="B509" s="66"/>
      <c r="C509" s="22"/>
      <c r="D509" s="67"/>
      <c r="E509" s="50"/>
      <c r="F509" s="50"/>
      <c r="G509" s="50"/>
      <c r="H509" s="68"/>
      <c r="I509" s="35"/>
      <c r="J509" s="36"/>
      <c r="K509" s="36"/>
      <c r="L509" s="36"/>
      <c r="M509" s="37"/>
    </row>
    <row r="510" spans="2:13" ht="88.15" customHeight="1" thickBot="1">
      <c r="B510" s="38"/>
      <c r="C510" s="39" t="s">
        <v>33</v>
      </c>
      <c r="D510" s="40"/>
      <c r="E510" s="41">
        <f>SUM(E501:E509)</f>
        <v>22.119999999999997</v>
      </c>
      <c r="F510" s="41">
        <f>SUM(F501:F509)</f>
        <v>19.61</v>
      </c>
      <c r="G510" s="41">
        <f>SUM(G501:G509)</f>
        <v>111.57</v>
      </c>
      <c r="H510" s="42">
        <f>SUM(H501:H509)</f>
        <v>710.35</v>
      </c>
      <c r="I510" s="40"/>
      <c r="J510" s="41">
        <f>SUM(J501:J509)</f>
        <v>28.47</v>
      </c>
      <c r="K510" s="41">
        <f>SUM(K501:K509)</f>
        <v>23.05</v>
      </c>
      <c r="L510" s="41">
        <f>SUM(L501:L509)</f>
        <v>138.44</v>
      </c>
      <c r="M510" s="43">
        <f>SUM(M501:M509)</f>
        <v>872.23</v>
      </c>
    </row>
    <row r="511" spans="2:13" ht="81" customHeight="1" thickBot="1">
      <c r="B511" s="44"/>
      <c r="C511" s="45"/>
      <c r="D511" s="46"/>
      <c r="E511" s="47"/>
      <c r="F511" s="47"/>
      <c r="G511" s="47"/>
      <c r="H511" s="48"/>
      <c r="I511" s="49"/>
      <c r="J511" s="50"/>
      <c r="K511" s="50"/>
      <c r="L511" s="50"/>
      <c r="M511" s="51"/>
    </row>
    <row r="512" spans="2:13" ht="81" customHeight="1" thickBot="1">
      <c r="B512" s="44"/>
      <c r="C512" s="45" t="s">
        <v>46</v>
      </c>
      <c r="D512" s="46"/>
      <c r="E512" s="47"/>
      <c r="F512" s="47"/>
      <c r="G512" s="47"/>
      <c r="H512" s="48">
        <f>H510/H539*100</f>
        <v>32.288636363636364</v>
      </c>
      <c r="I512" s="49"/>
      <c r="J512" s="50"/>
      <c r="K512" s="50"/>
      <c r="L512" s="50"/>
      <c r="M512" s="52">
        <f>M510/M539*100</f>
        <v>32.304814814814812</v>
      </c>
    </row>
    <row r="513" spans="2:13" ht="99" thickBot="1">
      <c r="B513" s="184" t="s">
        <v>24</v>
      </c>
      <c r="C513" s="185"/>
      <c r="D513" s="185"/>
      <c r="E513" s="185"/>
      <c r="F513" s="185"/>
      <c r="G513" s="185"/>
      <c r="H513" s="185"/>
      <c r="I513" s="185"/>
      <c r="J513" s="185"/>
      <c r="K513" s="185"/>
      <c r="L513" s="185"/>
      <c r="M513" s="186"/>
    </row>
    <row r="514" spans="2:13">
      <c r="B514" s="69"/>
      <c r="C514" s="54"/>
      <c r="D514" s="70"/>
      <c r="E514" s="71"/>
      <c r="F514" s="71"/>
      <c r="G514" s="71"/>
      <c r="H514" s="72"/>
      <c r="I514" s="73"/>
      <c r="J514" s="74"/>
      <c r="K514" s="74"/>
      <c r="L514" s="74"/>
      <c r="M514" s="75"/>
    </row>
    <row r="515" spans="2:13" ht="106.9" customHeight="1">
      <c r="B515" s="76" t="s">
        <v>155</v>
      </c>
      <c r="C515" s="22" t="s">
        <v>156</v>
      </c>
      <c r="D515" s="62" t="s">
        <v>84</v>
      </c>
      <c r="E515" s="63">
        <v>8</v>
      </c>
      <c r="F515" s="63">
        <v>10.199999999999999</v>
      </c>
      <c r="G515" s="63">
        <v>40.200000000000003</v>
      </c>
      <c r="H515" s="64">
        <v>285</v>
      </c>
      <c r="I515" s="62" t="s">
        <v>84</v>
      </c>
      <c r="J515" s="63">
        <v>8</v>
      </c>
      <c r="K515" s="63">
        <v>10.199999999999999</v>
      </c>
      <c r="L515" s="63">
        <v>40.200000000000003</v>
      </c>
      <c r="M515" s="64">
        <v>285</v>
      </c>
    </row>
    <row r="516" spans="2:13" ht="101.45" customHeight="1">
      <c r="B516" s="76" t="s">
        <v>173</v>
      </c>
      <c r="C516" s="22" t="s">
        <v>174</v>
      </c>
      <c r="D516" s="77">
        <v>200</v>
      </c>
      <c r="E516" s="78">
        <v>0.12</v>
      </c>
      <c r="F516" s="78">
        <v>0.12</v>
      </c>
      <c r="G516" s="78">
        <v>26.6</v>
      </c>
      <c r="H516" s="78">
        <v>104</v>
      </c>
      <c r="I516" s="77">
        <v>200</v>
      </c>
      <c r="J516" s="78">
        <v>0.12</v>
      </c>
      <c r="K516" s="78">
        <v>0.12</v>
      </c>
      <c r="L516" s="78">
        <v>26.6</v>
      </c>
      <c r="M516" s="79">
        <v>104</v>
      </c>
    </row>
    <row r="517" spans="2:13" ht="99" thickBot="1">
      <c r="B517" s="21"/>
      <c r="C517" s="22"/>
      <c r="D517" s="23"/>
      <c r="E517" s="24"/>
      <c r="F517" s="24"/>
      <c r="G517" s="24"/>
      <c r="H517" s="24"/>
      <c r="I517" s="23"/>
      <c r="J517" s="24"/>
      <c r="K517" s="24"/>
      <c r="L517" s="24"/>
      <c r="M517" s="30"/>
    </row>
    <row r="518" spans="2:13" ht="91.15" customHeight="1" thickBot="1">
      <c r="B518" s="80"/>
      <c r="C518" s="39" t="s">
        <v>33</v>
      </c>
      <c r="D518" s="81"/>
      <c r="E518" s="82">
        <f>SUM(E515:E517)</f>
        <v>8.1199999999999992</v>
      </c>
      <c r="F518" s="82">
        <f>SUM(F515:F517)</f>
        <v>10.319999999999999</v>
      </c>
      <c r="G518" s="82">
        <f>SUM(G515:G517)</f>
        <v>66.800000000000011</v>
      </c>
      <c r="H518" s="83">
        <f>SUM(H515:H517)</f>
        <v>389</v>
      </c>
      <c r="I518" s="143"/>
      <c r="J518" s="82">
        <f>SUM(J515:J517)</f>
        <v>8.1199999999999992</v>
      </c>
      <c r="K518" s="82">
        <f>SUM(K515:K517)</f>
        <v>10.319999999999999</v>
      </c>
      <c r="L518" s="82">
        <f>SUM(L515:L517)</f>
        <v>66.800000000000011</v>
      </c>
      <c r="M518" s="83">
        <f>SUM(M515:M517)</f>
        <v>389</v>
      </c>
    </row>
    <row r="519" spans="2:13" ht="81" customHeight="1" thickBot="1">
      <c r="B519" s="44"/>
      <c r="C519" s="45"/>
      <c r="D519" s="46"/>
      <c r="E519" s="47"/>
      <c r="F519" s="47"/>
      <c r="G519" s="47"/>
      <c r="H519" s="48"/>
      <c r="I519" s="49"/>
      <c r="J519" s="50"/>
      <c r="K519" s="50"/>
      <c r="L519" s="50"/>
      <c r="M519" s="51"/>
    </row>
    <row r="520" spans="2:13" ht="81" customHeight="1" thickBot="1">
      <c r="B520" s="44"/>
      <c r="C520" s="45" t="s">
        <v>46</v>
      </c>
      <c r="D520" s="46"/>
      <c r="E520" s="47"/>
      <c r="F520" s="47"/>
      <c r="G520" s="47"/>
      <c r="H520" s="48">
        <v>15.9</v>
      </c>
      <c r="I520" s="49"/>
      <c r="J520" s="50"/>
      <c r="K520" s="50"/>
      <c r="L520" s="50"/>
      <c r="M520" s="52">
        <f>M518/M539*100</f>
        <v>14.407407407407408</v>
      </c>
    </row>
    <row r="521" spans="2:13" ht="91.15" customHeight="1" thickBot="1">
      <c r="B521" s="187" t="s">
        <v>25</v>
      </c>
      <c r="C521" s="188"/>
      <c r="D521" s="188"/>
      <c r="E521" s="188"/>
      <c r="F521" s="188"/>
      <c r="G521" s="188"/>
      <c r="H521" s="188"/>
      <c r="I521" s="188"/>
      <c r="J521" s="188"/>
      <c r="K521" s="188"/>
      <c r="L521" s="188"/>
      <c r="M521" s="189"/>
    </row>
    <row r="522" spans="2:13">
      <c r="B522" s="69"/>
      <c r="C522" s="54"/>
      <c r="D522" s="70"/>
      <c r="E522" s="71"/>
      <c r="F522" s="71"/>
      <c r="G522" s="71"/>
      <c r="H522" s="144"/>
      <c r="I522" s="145"/>
      <c r="J522" s="146"/>
      <c r="K522" s="146"/>
      <c r="L522" s="146"/>
      <c r="M522" s="147"/>
    </row>
    <row r="523" spans="2:13">
      <c r="B523" s="21" t="s">
        <v>17</v>
      </c>
      <c r="C523" s="22" t="s">
        <v>120</v>
      </c>
      <c r="D523" s="23"/>
      <c r="E523" s="24"/>
      <c r="F523" s="24"/>
      <c r="G523" s="24"/>
      <c r="H523" s="60"/>
      <c r="I523" s="23">
        <v>100</v>
      </c>
      <c r="J523" s="24">
        <v>10.6</v>
      </c>
      <c r="K523" s="24">
        <v>8.4</v>
      </c>
      <c r="L523" s="24">
        <v>14.3</v>
      </c>
      <c r="M523" s="30">
        <v>175.2</v>
      </c>
    </row>
    <row r="524" spans="2:13">
      <c r="B524" s="21" t="s">
        <v>10</v>
      </c>
      <c r="C524" s="22" t="s">
        <v>11</v>
      </c>
      <c r="D524" s="23"/>
      <c r="E524" s="24"/>
      <c r="F524" s="24"/>
      <c r="G524" s="24"/>
      <c r="H524" s="60"/>
      <c r="I524" s="23">
        <v>150</v>
      </c>
      <c r="J524" s="24">
        <v>3.15</v>
      </c>
      <c r="K524" s="24">
        <v>4.95</v>
      </c>
      <c r="L524" s="24">
        <v>20.100000000000001</v>
      </c>
      <c r="M524" s="30">
        <v>138</v>
      </c>
    </row>
    <row r="525" spans="2:13">
      <c r="B525" s="21"/>
      <c r="C525" s="22" t="s">
        <v>125</v>
      </c>
      <c r="D525" s="23"/>
      <c r="E525" s="24"/>
      <c r="F525" s="24"/>
      <c r="G525" s="24"/>
      <c r="H525" s="24"/>
      <c r="I525" s="23">
        <v>180</v>
      </c>
      <c r="J525" s="24">
        <v>0.5</v>
      </c>
      <c r="K525" s="24">
        <v>0.4</v>
      </c>
      <c r="L525" s="24">
        <v>20.9</v>
      </c>
      <c r="M525" s="30">
        <v>90</v>
      </c>
    </row>
    <row r="526" spans="2:13">
      <c r="B526" s="21"/>
      <c r="C526" s="22" t="s">
        <v>6</v>
      </c>
      <c r="D526" s="23"/>
      <c r="E526" s="24"/>
      <c r="F526" s="24"/>
      <c r="G526" s="24"/>
      <c r="H526" s="60"/>
      <c r="I526" s="28">
        <v>40</v>
      </c>
      <c r="J526" s="24">
        <v>2.4</v>
      </c>
      <c r="K526" s="24">
        <v>0.3</v>
      </c>
      <c r="L526" s="24">
        <v>17.600000000000001</v>
      </c>
      <c r="M526" s="30">
        <v>80.5</v>
      </c>
    </row>
    <row r="527" spans="2:13">
      <c r="B527" s="21"/>
      <c r="C527" s="22" t="s">
        <v>117</v>
      </c>
      <c r="D527" s="23"/>
      <c r="E527" s="24"/>
      <c r="F527" s="24"/>
      <c r="G527" s="24"/>
      <c r="H527" s="60"/>
      <c r="I527" s="23">
        <v>30</v>
      </c>
      <c r="J527" s="29">
        <v>2.4300000000000002</v>
      </c>
      <c r="K527" s="29">
        <v>0.12</v>
      </c>
      <c r="L527" s="29">
        <v>15.84</v>
      </c>
      <c r="M527" s="30">
        <v>74.400000000000006</v>
      </c>
    </row>
    <row r="528" spans="2:13" ht="99" thickBot="1">
      <c r="B528" s="21"/>
      <c r="C528" s="22"/>
      <c r="D528" s="23"/>
      <c r="E528" s="24"/>
      <c r="F528" s="24"/>
      <c r="G528" s="24"/>
      <c r="H528" s="60"/>
      <c r="I528" s="28"/>
      <c r="J528" s="24"/>
      <c r="K528" s="24"/>
      <c r="L528" s="24"/>
      <c r="M528" s="30"/>
    </row>
    <row r="529" spans="2:13" ht="99" thickBot="1">
      <c r="B529" s="80"/>
      <c r="C529" s="39" t="s">
        <v>33</v>
      </c>
      <c r="D529" s="81"/>
      <c r="E529" s="82"/>
      <c r="F529" s="82"/>
      <c r="G529" s="82"/>
      <c r="H529" s="152"/>
      <c r="I529" s="81"/>
      <c r="J529" s="82">
        <f>SUM(J523:J528)</f>
        <v>19.079999999999998</v>
      </c>
      <c r="K529" s="82">
        <f>SUM(K523:K528)</f>
        <v>14.170000000000002</v>
      </c>
      <c r="L529" s="82">
        <f>SUM(L523:L528)</f>
        <v>88.740000000000009</v>
      </c>
      <c r="M529" s="83">
        <f>SUM(M523:M528)</f>
        <v>558.1</v>
      </c>
    </row>
    <row r="530" spans="2:13" ht="81" customHeight="1" thickBot="1">
      <c r="B530" s="44"/>
      <c r="C530" s="45"/>
      <c r="D530" s="46"/>
      <c r="E530" s="47"/>
      <c r="F530" s="47"/>
      <c r="G530" s="47"/>
      <c r="H530" s="48"/>
      <c r="I530" s="46"/>
      <c r="J530" s="47"/>
      <c r="K530" s="47"/>
      <c r="L530" s="47"/>
      <c r="M530" s="52"/>
    </row>
    <row r="531" spans="2:13" ht="81" customHeight="1" thickBot="1">
      <c r="B531" s="44"/>
      <c r="C531" s="45" t="s">
        <v>46</v>
      </c>
      <c r="D531" s="46"/>
      <c r="E531" s="47"/>
      <c r="F531" s="47"/>
      <c r="G531" s="47"/>
      <c r="H531" s="48"/>
      <c r="I531" s="46"/>
      <c r="J531" s="47"/>
      <c r="K531" s="47"/>
      <c r="L531" s="47"/>
      <c r="M531" s="52">
        <f>M529/M539*100</f>
        <v>20.670370370370371</v>
      </c>
    </row>
    <row r="532" spans="2:13" ht="99" thickBot="1">
      <c r="B532" s="80"/>
      <c r="C532" s="39"/>
      <c r="D532" s="81"/>
      <c r="E532" s="105"/>
      <c r="F532" s="105"/>
      <c r="G532" s="105"/>
      <c r="H532" s="106"/>
      <c r="I532" s="81"/>
      <c r="J532" s="105"/>
      <c r="K532" s="105"/>
      <c r="L532" s="105"/>
      <c r="M532" s="107"/>
    </row>
    <row r="533" spans="2:13" ht="295.5" thickBot="1">
      <c r="B533" s="108"/>
      <c r="C533" s="109" t="s">
        <v>35</v>
      </c>
      <c r="D533" s="110"/>
      <c r="E533" s="111">
        <f>E496+E510+E518</f>
        <v>45.569999999999993</v>
      </c>
      <c r="F533" s="111">
        <f>F496+F510+F518</f>
        <v>40.549999999999997</v>
      </c>
      <c r="G533" s="111">
        <f>G496+G510+G518</f>
        <v>253.01</v>
      </c>
      <c r="H533" s="111">
        <f>H496+H510+H518</f>
        <v>1556.25</v>
      </c>
      <c r="I533" s="118"/>
      <c r="J533" s="126">
        <f>J510+J518+J529</f>
        <v>55.669999999999995</v>
      </c>
      <c r="K533" s="126">
        <f>K510+K518+K529</f>
        <v>47.54</v>
      </c>
      <c r="L533" s="126">
        <f>L510+L518+L529</f>
        <v>293.98</v>
      </c>
      <c r="M533" s="126">
        <f>M510+M518+M529</f>
        <v>1819.33</v>
      </c>
    </row>
    <row r="534" spans="2:13" ht="99" thickBot="1">
      <c r="B534" s="112"/>
      <c r="C534" s="12"/>
      <c r="D534" s="110"/>
      <c r="E534" s="113"/>
      <c r="F534" s="113"/>
      <c r="G534" s="113"/>
      <c r="H534" s="114"/>
      <c r="I534" s="110"/>
      <c r="J534" s="113"/>
      <c r="K534" s="113"/>
      <c r="L534" s="113"/>
      <c r="M534" s="115"/>
    </row>
    <row r="535" spans="2:13" ht="99" thickBot="1">
      <c r="B535" s="116"/>
      <c r="C535" s="117" t="s">
        <v>34</v>
      </c>
      <c r="D535" s="118"/>
      <c r="E535" s="41">
        <f>E533*4</f>
        <v>182.27999999999997</v>
      </c>
      <c r="F535" s="41">
        <f>F533*9</f>
        <v>364.95</v>
      </c>
      <c r="G535" s="41">
        <f>G533*4</f>
        <v>1012.04</v>
      </c>
      <c r="H535" s="42">
        <f>E535+F535+G535</f>
        <v>1559.27</v>
      </c>
      <c r="I535" s="118"/>
      <c r="J535" s="41">
        <f>J533*4</f>
        <v>222.67999999999998</v>
      </c>
      <c r="K535" s="41">
        <f>K533*9</f>
        <v>427.86</v>
      </c>
      <c r="L535" s="41">
        <f>L533*4</f>
        <v>1175.92</v>
      </c>
      <c r="M535" s="43">
        <f>J535+K535+L535</f>
        <v>1826.46</v>
      </c>
    </row>
    <row r="536" spans="2:13" ht="99" thickBot="1">
      <c r="B536" s="119"/>
      <c r="C536" s="120"/>
      <c r="D536" s="55"/>
      <c r="E536" s="56"/>
      <c r="F536" s="56"/>
      <c r="G536" s="56"/>
      <c r="H536" s="57"/>
      <c r="I536" s="55"/>
      <c r="J536" s="56"/>
      <c r="K536" s="56"/>
      <c r="L536" s="56"/>
      <c r="M536" s="121"/>
    </row>
    <row r="537" spans="2:13" ht="291" thickBot="1">
      <c r="B537" s="112"/>
      <c r="C537" s="12" t="s">
        <v>36</v>
      </c>
      <c r="D537" s="110"/>
      <c r="E537" s="122">
        <f>E535/H535*100</f>
        <v>11.690085745252585</v>
      </c>
      <c r="F537" s="122">
        <v>31</v>
      </c>
      <c r="G537" s="122">
        <v>59</v>
      </c>
      <c r="H537" s="123">
        <f>H533/H539*100</f>
        <v>70.73863636363636</v>
      </c>
      <c r="I537" s="118"/>
      <c r="J537" s="124">
        <f>J535/M535*100</f>
        <v>12.191890323357752</v>
      </c>
      <c r="K537" s="124">
        <v>32</v>
      </c>
      <c r="L537" s="124">
        <v>58</v>
      </c>
      <c r="M537" s="125">
        <v>70</v>
      </c>
    </row>
    <row r="538" spans="2:13" ht="228.6" customHeight="1" thickBot="1">
      <c r="B538" s="108"/>
      <c r="C538" s="109" t="s">
        <v>43</v>
      </c>
      <c r="D538" s="118"/>
      <c r="E538" s="126">
        <f>E496+E510</f>
        <v>37.449999999999996</v>
      </c>
      <c r="F538" s="126">
        <f>F496+F510</f>
        <v>30.229999999999997</v>
      </c>
      <c r="G538" s="126">
        <f>G496+G510</f>
        <v>186.20999999999998</v>
      </c>
      <c r="H538" s="127">
        <f>H496+H510</f>
        <v>1167.25</v>
      </c>
      <c r="I538" s="111"/>
      <c r="J538" s="111">
        <f>J496+J510</f>
        <v>28.47</v>
      </c>
      <c r="K538" s="111">
        <f>K496+K510</f>
        <v>23.05</v>
      </c>
      <c r="L538" s="111">
        <f>L496+L510</f>
        <v>138.44</v>
      </c>
      <c r="M538" s="127">
        <f>M510+M518</f>
        <v>1261.23</v>
      </c>
    </row>
    <row r="539" spans="2:13" ht="99" thickBot="1">
      <c r="B539" s="129"/>
      <c r="C539" s="130" t="s">
        <v>37</v>
      </c>
      <c r="D539" s="124"/>
      <c r="E539" s="124"/>
      <c r="F539" s="124"/>
      <c r="G539" s="124"/>
      <c r="H539" s="42">
        <v>2200</v>
      </c>
      <c r="I539" s="118"/>
      <c r="J539" s="41"/>
      <c r="K539" s="41"/>
      <c r="L539" s="41"/>
      <c r="M539" s="43">
        <v>2700</v>
      </c>
    </row>
    <row r="540" spans="2:13">
      <c r="B540" s="131"/>
      <c r="C540" s="54"/>
      <c r="D540" s="9"/>
      <c r="E540" s="9"/>
      <c r="F540" s="9"/>
      <c r="G540" s="9"/>
      <c r="H540" s="132"/>
      <c r="I540" s="9"/>
      <c r="J540" s="132"/>
      <c r="K540" s="132"/>
      <c r="L540" s="132"/>
      <c r="M540" s="132"/>
    </row>
    <row r="541" spans="2:13" s="92" customFormat="1" ht="99" thickBot="1">
      <c r="B541" s="131"/>
      <c r="C541" s="54"/>
      <c r="D541" s="9"/>
      <c r="E541" s="9"/>
      <c r="F541" s="9"/>
      <c r="G541" s="9"/>
      <c r="H541" s="132"/>
      <c r="I541" s="9"/>
      <c r="J541" s="132"/>
      <c r="K541" s="132"/>
      <c r="L541" s="132"/>
      <c r="M541" s="132"/>
    </row>
    <row r="542" spans="2:13" ht="99" thickBot="1">
      <c r="B542" s="192" t="s">
        <v>0</v>
      </c>
      <c r="C542" s="12"/>
      <c r="D542" s="13"/>
      <c r="E542" s="14"/>
      <c r="F542" s="14" t="s">
        <v>7</v>
      </c>
      <c r="G542" s="14"/>
      <c r="H542" s="15"/>
      <c r="I542" s="16"/>
      <c r="J542" s="14"/>
      <c r="K542" s="14" t="s">
        <v>15</v>
      </c>
      <c r="L542" s="14"/>
      <c r="M542" s="15"/>
    </row>
    <row r="543" spans="2:13" ht="406.9" customHeight="1" thickBot="1">
      <c r="B543" s="193"/>
      <c r="C543" s="17" t="s">
        <v>1</v>
      </c>
      <c r="D543" s="133" t="s">
        <v>27</v>
      </c>
      <c r="E543" s="134" t="s">
        <v>28</v>
      </c>
      <c r="F543" s="134" t="s">
        <v>29</v>
      </c>
      <c r="G543" s="134" t="s">
        <v>30</v>
      </c>
      <c r="H543" s="20" t="s">
        <v>26</v>
      </c>
      <c r="I543" s="133" t="s">
        <v>27</v>
      </c>
      <c r="J543" s="134" t="s">
        <v>28</v>
      </c>
      <c r="K543" s="134" t="s">
        <v>29</v>
      </c>
      <c r="L543" s="19" t="s">
        <v>30</v>
      </c>
      <c r="M543" s="20" t="s">
        <v>26</v>
      </c>
    </row>
    <row r="544" spans="2:13" ht="118.5" customHeight="1" thickBot="1">
      <c r="B544" s="187" t="s">
        <v>42</v>
      </c>
      <c r="C544" s="188"/>
      <c r="D544" s="188"/>
      <c r="E544" s="188"/>
      <c r="F544" s="188"/>
      <c r="G544" s="188"/>
      <c r="H544" s="188"/>
      <c r="I544" s="188"/>
      <c r="J544" s="188"/>
      <c r="K544" s="188"/>
      <c r="L544" s="188"/>
      <c r="M544" s="189"/>
    </row>
    <row r="545" spans="2:13" ht="118.5" customHeight="1" thickBot="1">
      <c r="B545" s="187" t="s">
        <v>41</v>
      </c>
      <c r="C545" s="188"/>
      <c r="D545" s="188"/>
      <c r="E545" s="188"/>
      <c r="F545" s="188"/>
      <c r="G545" s="188"/>
      <c r="H545" s="188"/>
      <c r="I545" s="188"/>
      <c r="J545" s="188"/>
      <c r="K545" s="188"/>
      <c r="L545" s="188"/>
      <c r="M545" s="189"/>
    </row>
    <row r="546" spans="2:13" ht="118.5" customHeight="1" thickBot="1">
      <c r="B546" s="187" t="s">
        <v>50</v>
      </c>
      <c r="C546" s="188"/>
      <c r="D546" s="188"/>
      <c r="E546" s="188"/>
      <c r="F546" s="188"/>
      <c r="G546" s="188"/>
      <c r="H546" s="188"/>
      <c r="I546" s="190"/>
      <c r="J546" s="190"/>
      <c r="K546" s="190"/>
      <c r="L546" s="190"/>
      <c r="M546" s="191"/>
    </row>
    <row r="547" spans="2:13">
      <c r="B547" s="21"/>
      <c r="C547" s="22"/>
      <c r="D547" s="23"/>
      <c r="E547" s="24"/>
      <c r="F547" s="24"/>
      <c r="G547" s="24"/>
      <c r="H547" s="60"/>
      <c r="I547" s="25"/>
      <c r="J547" s="26"/>
      <c r="K547" s="26"/>
      <c r="L547" s="26"/>
      <c r="M547" s="27"/>
    </row>
    <row r="548" spans="2:13">
      <c r="B548" s="21" t="s">
        <v>55</v>
      </c>
      <c r="C548" s="22" t="s">
        <v>56</v>
      </c>
      <c r="D548" s="23">
        <v>50</v>
      </c>
      <c r="E548" s="24">
        <v>5.8</v>
      </c>
      <c r="F548" s="24">
        <v>8.4</v>
      </c>
      <c r="G548" s="24">
        <v>0.8</v>
      </c>
      <c r="H548" s="24">
        <v>101</v>
      </c>
      <c r="I548" s="23"/>
      <c r="J548" s="24"/>
      <c r="K548" s="24"/>
      <c r="L548" s="24"/>
      <c r="M548" s="30"/>
    </row>
    <row r="549" spans="2:13">
      <c r="B549" s="21" t="s">
        <v>115</v>
      </c>
      <c r="C549" s="22" t="s">
        <v>116</v>
      </c>
      <c r="D549" s="23">
        <v>130</v>
      </c>
      <c r="E549" s="24">
        <v>6.5</v>
      </c>
      <c r="F549" s="24">
        <v>4.8099999999999996</v>
      </c>
      <c r="G549" s="24">
        <v>31.59</v>
      </c>
      <c r="H549" s="24">
        <v>196.3</v>
      </c>
      <c r="I549" s="23"/>
      <c r="J549" s="24"/>
      <c r="K549" s="24"/>
      <c r="L549" s="24"/>
      <c r="M549" s="30"/>
    </row>
    <row r="550" spans="2:13">
      <c r="B550" s="21" t="s">
        <v>51</v>
      </c>
      <c r="C550" s="22" t="s">
        <v>57</v>
      </c>
      <c r="D550" s="23">
        <v>200</v>
      </c>
      <c r="E550" s="24">
        <v>5.2</v>
      </c>
      <c r="F550" s="24">
        <v>4.46</v>
      </c>
      <c r="G550" s="24">
        <v>21.22</v>
      </c>
      <c r="H550" s="60">
        <v>166.8</v>
      </c>
      <c r="I550" s="28"/>
      <c r="J550" s="24"/>
      <c r="K550" s="24"/>
      <c r="L550" s="24"/>
      <c r="M550" s="30"/>
    </row>
    <row r="551" spans="2:13">
      <c r="B551" s="21"/>
      <c r="C551" s="22" t="s">
        <v>117</v>
      </c>
      <c r="D551" s="23">
        <v>15</v>
      </c>
      <c r="E551" s="24">
        <v>1.22</v>
      </c>
      <c r="F551" s="24">
        <v>0.06</v>
      </c>
      <c r="G551" s="24">
        <v>7.92</v>
      </c>
      <c r="H551" s="60">
        <v>37.200000000000003</v>
      </c>
      <c r="I551" s="23"/>
      <c r="J551" s="24"/>
      <c r="K551" s="24"/>
      <c r="L551" s="24"/>
      <c r="M551" s="30"/>
    </row>
    <row r="552" spans="2:13" ht="97.9" customHeight="1">
      <c r="B552" s="21" t="s">
        <v>89</v>
      </c>
      <c r="C552" s="22" t="s">
        <v>21</v>
      </c>
      <c r="D552" s="150">
        <v>150</v>
      </c>
      <c r="E552" s="24">
        <v>0.6</v>
      </c>
      <c r="F552" s="24">
        <v>0.6</v>
      </c>
      <c r="G552" s="24">
        <v>14.8</v>
      </c>
      <c r="H552" s="60">
        <v>67.5</v>
      </c>
      <c r="I552" s="150"/>
      <c r="J552" s="24"/>
      <c r="K552" s="24"/>
      <c r="L552" s="24"/>
      <c r="M552" s="30"/>
    </row>
    <row r="553" spans="2:13" ht="99" thickBot="1">
      <c r="B553" s="21"/>
      <c r="C553" s="22"/>
      <c r="D553" s="23"/>
      <c r="E553" s="24"/>
      <c r="F553" s="24"/>
      <c r="G553" s="24"/>
      <c r="H553" s="60"/>
      <c r="I553" s="35"/>
      <c r="J553" s="36"/>
      <c r="K553" s="36"/>
      <c r="L553" s="36"/>
      <c r="M553" s="37"/>
    </row>
    <row r="554" spans="2:13" ht="81" customHeight="1" thickBot="1">
      <c r="B554" s="38"/>
      <c r="C554" s="39" t="s">
        <v>33</v>
      </c>
      <c r="D554" s="40"/>
      <c r="E554" s="41">
        <f>SUM(E547:E553)</f>
        <v>19.32</v>
      </c>
      <c r="F554" s="41">
        <f>SUM(F547:F553)</f>
        <v>18.330000000000002</v>
      </c>
      <c r="G554" s="41">
        <f>SUM(G547:G553)</f>
        <v>76.33</v>
      </c>
      <c r="H554" s="42">
        <f>SUM(H547:H553)</f>
        <v>568.79999999999995</v>
      </c>
      <c r="I554" s="40"/>
      <c r="J554" s="41"/>
      <c r="K554" s="41"/>
      <c r="L554" s="41"/>
      <c r="M554" s="43"/>
    </row>
    <row r="555" spans="2:13" ht="81" customHeight="1" thickBot="1">
      <c r="B555" s="44"/>
      <c r="C555" s="45"/>
      <c r="D555" s="46"/>
      <c r="E555" s="47"/>
      <c r="F555" s="47"/>
      <c r="G555" s="47"/>
      <c r="H555" s="48"/>
      <c r="I555" s="49"/>
      <c r="J555" s="50"/>
      <c r="K555" s="50"/>
      <c r="L555" s="50"/>
      <c r="M555" s="51"/>
    </row>
    <row r="556" spans="2:13" ht="81" customHeight="1" thickBot="1">
      <c r="B556" s="44"/>
      <c r="C556" s="45" t="s">
        <v>46</v>
      </c>
      <c r="D556" s="46"/>
      <c r="E556" s="47"/>
      <c r="F556" s="47"/>
      <c r="G556" s="47"/>
      <c r="H556" s="48">
        <f>H554/H597*100</f>
        <v>25.854545454545452</v>
      </c>
      <c r="I556" s="49"/>
      <c r="J556" s="50"/>
      <c r="K556" s="50"/>
      <c r="L556" s="50"/>
      <c r="M556" s="52"/>
    </row>
    <row r="557" spans="2:13" ht="118.5" customHeight="1" thickBot="1">
      <c r="B557" s="187" t="s">
        <v>23</v>
      </c>
      <c r="C557" s="188"/>
      <c r="D557" s="188"/>
      <c r="E557" s="188"/>
      <c r="F557" s="188"/>
      <c r="G557" s="188"/>
      <c r="H557" s="188"/>
      <c r="I557" s="188"/>
      <c r="J557" s="188"/>
      <c r="K557" s="188"/>
      <c r="L557" s="188"/>
      <c r="M557" s="189"/>
    </row>
    <row r="558" spans="2:13">
      <c r="B558" s="21"/>
      <c r="C558" s="22"/>
      <c r="D558" s="135"/>
      <c r="E558" s="136"/>
      <c r="F558" s="136"/>
      <c r="G558" s="136"/>
      <c r="H558" s="168"/>
      <c r="I558" s="25"/>
      <c r="J558" s="26"/>
      <c r="K558" s="26"/>
      <c r="L558" s="26"/>
      <c r="M558" s="27"/>
    </row>
    <row r="559" spans="2:13">
      <c r="B559" s="21" t="s">
        <v>51</v>
      </c>
      <c r="C559" s="22" t="s">
        <v>126</v>
      </c>
      <c r="D559" s="23">
        <v>50</v>
      </c>
      <c r="E559" s="24">
        <v>1.2</v>
      </c>
      <c r="F559" s="24">
        <v>0.2</v>
      </c>
      <c r="G559" s="24">
        <v>5.7</v>
      </c>
      <c r="H559" s="60">
        <v>28.5</v>
      </c>
      <c r="I559" s="23">
        <v>60</v>
      </c>
      <c r="J559" s="29">
        <v>1.4</v>
      </c>
      <c r="K559" s="29">
        <v>0.2</v>
      </c>
      <c r="L559" s="29">
        <v>6.8</v>
      </c>
      <c r="M559" s="30">
        <v>34.200000000000003</v>
      </c>
    </row>
    <row r="560" spans="2:13">
      <c r="B560" s="21" t="s">
        <v>143</v>
      </c>
      <c r="C560" s="22" t="s">
        <v>144</v>
      </c>
      <c r="D560" s="23">
        <v>200</v>
      </c>
      <c r="E560" s="24">
        <v>1.8</v>
      </c>
      <c r="F560" s="24">
        <v>5</v>
      </c>
      <c r="G560" s="24">
        <v>11.4</v>
      </c>
      <c r="H560" s="60">
        <v>98</v>
      </c>
      <c r="I560" s="23">
        <v>200</v>
      </c>
      <c r="J560" s="29">
        <v>1.8</v>
      </c>
      <c r="K560" s="29">
        <v>5</v>
      </c>
      <c r="L560" s="29">
        <v>11.4</v>
      </c>
      <c r="M560" s="30">
        <v>98</v>
      </c>
    </row>
    <row r="561" spans="2:13" ht="107.45" customHeight="1">
      <c r="B561" s="21"/>
      <c r="C561" s="22" t="s">
        <v>9</v>
      </c>
      <c r="D561" s="23">
        <v>5</v>
      </c>
      <c r="E561" s="24">
        <v>0.1</v>
      </c>
      <c r="F561" s="24">
        <v>0.8</v>
      </c>
      <c r="G561" s="24">
        <v>0.2</v>
      </c>
      <c r="H561" s="60">
        <v>8.1</v>
      </c>
      <c r="I561" s="23">
        <v>5</v>
      </c>
      <c r="J561" s="29">
        <v>0.1</v>
      </c>
      <c r="K561" s="29">
        <v>0.8</v>
      </c>
      <c r="L561" s="29">
        <v>0.2</v>
      </c>
      <c r="M561" s="30">
        <v>8.1</v>
      </c>
    </row>
    <row r="562" spans="2:13" ht="105.6" customHeight="1">
      <c r="B562" s="21" t="s">
        <v>145</v>
      </c>
      <c r="C562" s="22" t="s">
        <v>140</v>
      </c>
      <c r="D562" s="23" t="s">
        <v>141</v>
      </c>
      <c r="E562" s="24">
        <v>10.8</v>
      </c>
      <c r="F562" s="24">
        <v>26.1</v>
      </c>
      <c r="G562" s="24">
        <v>17.600000000000001</v>
      </c>
      <c r="H562" s="24">
        <v>358.8</v>
      </c>
      <c r="I562" s="23" t="s">
        <v>142</v>
      </c>
      <c r="J562" s="29">
        <v>13.5</v>
      </c>
      <c r="K562" s="29">
        <v>32.6</v>
      </c>
      <c r="L562" s="29">
        <v>22</v>
      </c>
      <c r="M562" s="30">
        <v>448.5</v>
      </c>
    </row>
    <row r="563" spans="2:13">
      <c r="B563" s="21" t="s">
        <v>14</v>
      </c>
      <c r="C563" s="22" t="s">
        <v>12</v>
      </c>
      <c r="D563" s="23">
        <v>200</v>
      </c>
      <c r="E563" s="24">
        <v>0.2</v>
      </c>
      <c r="F563" s="24">
        <v>0.04</v>
      </c>
      <c r="G563" s="24">
        <v>10</v>
      </c>
      <c r="H563" s="60">
        <v>41</v>
      </c>
      <c r="I563" s="23">
        <v>200</v>
      </c>
      <c r="J563" s="29">
        <v>0.2</v>
      </c>
      <c r="K563" s="29">
        <v>0.04</v>
      </c>
      <c r="L563" s="29">
        <v>10</v>
      </c>
      <c r="M563" s="30">
        <v>41</v>
      </c>
    </row>
    <row r="564" spans="2:13">
      <c r="B564" s="21"/>
      <c r="C564" s="22" t="s">
        <v>6</v>
      </c>
      <c r="D564" s="23">
        <v>15</v>
      </c>
      <c r="E564" s="24">
        <v>0.9</v>
      </c>
      <c r="F564" s="24">
        <v>0.05</v>
      </c>
      <c r="G564" s="24">
        <v>6.55</v>
      </c>
      <c r="H564" s="24">
        <v>31.15</v>
      </c>
      <c r="I564" s="23">
        <v>40</v>
      </c>
      <c r="J564" s="29">
        <v>2.4</v>
      </c>
      <c r="K564" s="29">
        <v>0.3</v>
      </c>
      <c r="L564" s="29">
        <v>17.600000000000001</v>
      </c>
      <c r="M564" s="30">
        <v>80.5</v>
      </c>
    </row>
    <row r="565" spans="2:13">
      <c r="B565" s="21"/>
      <c r="C565" s="22" t="s">
        <v>117</v>
      </c>
      <c r="D565" s="23">
        <v>15</v>
      </c>
      <c r="E565" s="24">
        <v>1.22</v>
      </c>
      <c r="F565" s="24">
        <v>0.06</v>
      </c>
      <c r="G565" s="24">
        <v>7.92</v>
      </c>
      <c r="H565" s="60">
        <v>37.200000000000003</v>
      </c>
      <c r="I565" s="23">
        <v>40</v>
      </c>
      <c r="J565" s="29">
        <v>3.2</v>
      </c>
      <c r="K565" s="29">
        <v>0.2</v>
      </c>
      <c r="L565" s="29">
        <v>21.1</v>
      </c>
      <c r="M565" s="30">
        <v>99.2</v>
      </c>
    </row>
    <row r="566" spans="2:13">
      <c r="B566" s="21"/>
      <c r="C566" s="22" t="s">
        <v>166</v>
      </c>
      <c r="D566" s="23">
        <v>25</v>
      </c>
      <c r="E566" s="29">
        <v>1.25</v>
      </c>
      <c r="F566" s="29">
        <v>7</v>
      </c>
      <c r="G566" s="29">
        <v>15.5</v>
      </c>
      <c r="H566" s="60">
        <v>130</v>
      </c>
      <c r="I566" s="34">
        <v>25</v>
      </c>
      <c r="J566" s="32">
        <v>1.25</v>
      </c>
      <c r="K566" s="32">
        <v>7</v>
      </c>
      <c r="L566" s="32">
        <v>15.5</v>
      </c>
      <c r="M566" s="33">
        <v>130</v>
      </c>
    </row>
    <row r="567" spans="2:13" ht="99" thickBot="1">
      <c r="B567" s="21"/>
      <c r="C567" s="22"/>
      <c r="D567" s="23"/>
      <c r="E567" s="24"/>
      <c r="F567" s="24"/>
      <c r="G567" s="24"/>
      <c r="H567" s="60"/>
      <c r="I567" s="35"/>
      <c r="J567" s="36"/>
      <c r="K567" s="36"/>
      <c r="L567" s="36"/>
      <c r="M567" s="37"/>
    </row>
    <row r="568" spans="2:13" ht="81" customHeight="1" thickBot="1">
      <c r="B568" s="38"/>
      <c r="C568" s="39" t="s">
        <v>33</v>
      </c>
      <c r="D568" s="40"/>
      <c r="E568" s="41">
        <f>SUM(E559:E567)</f>
        <v>17.47</v>
      </c>
      <c r="F568" s="41">
        <f>SUM(F559:F567)</f>
        <v>39.25</v>
      </c>
      <c r="G568" s="41">
        <f>SUM(G559:G567)</f>
        <v>74.87</v>
      </c>
      <c r="H568" s="42">
        <f>SUM(H559:H567)</f>
        <v>732.75</v>
      </c>
      <c r="I568" s="40"/>
      <c r="J568" s="41">
        <f>SUM(J559:J567)</f>
        <v>23.849999999999998</v>
      </c>
      <c r="K568" s="41">
        <f>SUM(K559:K567)</f>
        <v>46.14</v>
      </c>
      <c r="L568" s="41">
        <f>SUM(L559:L567)</f>
        <v>104.6</v>
      </c>
      <c r="M568" s="43">
        <f>SUM(M559:M567)</f>
        <v>939.5</v>
      </c>
    </row>
    <row r="569" spans="2:13" ht="81" customHeight="1" thickBot="1">
      <c r="B569" s="44"/>
      <c r="C569" s="45"/>
      <c r="D569" s="46"/>
      <c r="E569" s="47"/>
      <c r="F569" s="47"/>
      <c r="G569" s="47"/>
      <c r="H569" s="48"/>
      <c r="I569" s="49"/>
      <c r="J569" s="50"/>
      <c r="K569" s="50"/>
      <c r="L569" s="50"/>
      <c r="M569" s="51"/>
    </row>
    <row r="570" spans="2:13" ht="81" customHeight="1" thickBot="1">
      <c r="B570" s="44"/>
      <c r="C570" s="45" t="s">
        <v>46</v>
      </c>
      <c r="D570" s="46"/>
      <c r="E570" s="47"/>
      <c r="F570" s="47"/>
      <c r="G570" s="47"/>
      <c r="H570" s="48">
        <f>H568/H597*100</f>
        <v>33.30681818181818</v>
      </c>
      <c r="I570" s="49"/>
      <c r="J570" s="50"/>
      <c r="K570" s="50"/>
      <c r="L570" s="50"/>
      <c r="M570" s="52">
        <f>M568/M597*100</f>
        <v>34.796296296296298</v>
      </c>
    </row>
    <row r="571" spans="2:13" ht="99" thickBot="1">
      <c r="B571" s="184" t="s">
        <v>24</v>
      </c>
      <c r="C571" s="185"/>
      <c r="D571" s="185"/>
      <c r="E571" s="185"/>
      <c r="F571" s="185"/>
      <c r="G571" s="185"/>
      <c r="H571" s="185"/>
      <c r="I571" s="185"/>
      <c r="J571" s="185"/>
      <c r="K571" s="185"/>
      <c r="L571" s="185"/>
      <c r="M571" s="186"/>
    </row>
    <row r="572" spans="2:13">
      <c r="B572" s="69"/>
      <c r="C572" s="54"/>
      <c r="D572" s="70"/>
      <c r="E572" s="71"/>
      <c r="F572" s="71"/>
      <c r="G572" s="71"/>
      <c r="H572" s="72"/>
      <c r="I572" s="73"/>
      <c r="J572" s="74"/>
      <c r="K572" s="74"/>
      <c r="L572" s="74"/>
      <c r="M572" s="75"/>
    </row>
    <row r="573" spans="2:13" ht="91.9" customHeight="1">
      <c r="B573" s="76" t="s">
        <v>151</v>
      </c>
      <c r="C573" s="22" t="s">
        <v>152</v>
      </c>
      <c r="D573" s="62">
        <v>100</v>
      </c>
      <c r="E573" s="63">
        <v>11.1</v>
      </c>
      <c r="F573" s="63">
        <v>14.9</v>
      </c>
      <c r="G573" s="63">
        <v>5.6</v>
      </c>
      <c r="H573" s="64">
        <v>200</v>
      </c>
      <c r="I573" s="62">
        <v>100</v>
      </c>
      <c r="J573" s="63">
        <v>11.1</v>
      </c>
      <c r="K573" s="63">
        <v>14.9</v>
      </c>
      <c r="L573" s="63">
        <v>5.6</v>
      </c>
      <c r="M573" s="64">
        <v>200</v>
      </c>
    </row>
    <row r="574" spans="2:13" ht="109.9" customHeight="1">
      <c r="B574" s="76"/>
      <c r="C574" s="22" t="s">
        <v>20</v>
      </c>
      <c r="D574" s="77">
        <v>200</v>
      </c>
      <c r="E574" s="78">
        <v>0.6</v>
      </c>
      <c r="F574" s="78">
        <v>0.4</v>
      </c>
      <c r="G574" s="78">
        <v>23.2</v>
      </c>
      <c r="H574" s="78">
        <v>100</v>
      </c>
      <c r="I574" s="62">
        <v>200</v>
      </c>
      <c r="J574" s="63">
        <v>0.6</v>
      </c>
      <c r="K574" s="63">
        <v>0.4</v>
      </c>
      <c r="L574" s="63">
        <v>23.2</v>
      </c>
      <c r="M574" s="64">
        <v>100</v>
      </c>
    </row>
    <row r="575" spans="2:13" ht="99" thickBot="1">
      <c r="B575" s="69"/>
      <c r="C575" s="54"/>
      <c r="D575" s="138"/>
      <c r="E575" s="139"/>
      <c r="F575" s="139"/>
      <c r="G575" s="139"/>
      <c r="H575" s="140"/>
      <c r="I575" s="96"/>
      <c r="J575" s="141"/>
      <c r="K575" s="141"/>
      <c r="L575" s="141"/>
      <c r="M575" s="142"/>
    </row>
    <row r="576" spans="2:13" ht="91.15" customHeight="1" thickBot="1">
      <c r="B576" s="80"/>
      <c r="C576" s="39" t="s">
        <v>33</v>
      </c>
      <c r="D576" s="81"/>
      <c r="E576" s="82">
        <f>SUM(E573:E575)</f>
        <v>11.7</v>
      </c>
      <c r="F576" s="82">
        <f>SUM(F573:F575)</f>
        <v>15.3</v>
      </c>
      <c r="G576" s="82">
        <f>SUM(G573:G575)</f>
        <v>28.799999999999997</v>
      </c>
      <c r="H576" s="83">
        <f>SUM(H573:H575)</f>
        <v>300</v>
      </c>
      <c r="I576" s="143"/>
      <c r="J576" s="82">
        <f>SUM(J573:J575)</f>
        <v>11.7</v>
      </c>
      <c r="K576" s="82">
        <f>SUM(K573:K575)</f>
        <v>15.3</v>
      </c>
      <c r="L576" s="82">
        <f>SUM(L573:L575)</f>
        <v>28.799999999999997</v>
      </c>
      <c r="M576" s="83">
        <f>SUM(M573:M575)</f>
        <v>300</v>
      </c>
    </row>
    <row r="577" spans="2:13" ht="81" customHeight="1" thickBot="1">
      <c r="B577" s="44"/>
      <c r="C577" s="45"/>
      <c r="D577" s="46"/>
      <c r="E577" s="47"/>
      <c r="F577" s="47"/>
      <c r="G577" s="47"/>
      <c r="H577" s="48"/>
      <c r="I577" s="49"/>
      <c r="J577" s="50"/>
      <c r="K577" s="50"/>
      <c r="L577" s="50"/>
      <c r="M577" s="51"/>
    </row>
    <row r="578" spans="2:13" ht="81" customHeight="1" thickBot="1">
      <c r="B578" s="44"/>
      <c r="C578" s="45" t="s">
        <v>46</v>
      </c>
      <c r="D578" s="46"/>
      <c r="E578" s="47"/>
      <c r="F578" s="47"/>
      <c r="G578" s="47"/>
      <c r="H578" s="48">
        <f>H576/H597*100</f>
        <v>13.636363636363635</v>
      </c>
      <c r="I578" s="49"/>
      <c r="J578" s="50"/>
      <c r="K578" s="50"/>
      <c r="L578" s="50"/>
      <c r="M578" s="52">
        <f>M576/M597*100</f>
        <v>11.111111111111111</v>
      </c>
    </row>
    <row r="579" spans="2:13" ht="91.15" customHeight="1" thickBot="1">
      <c r="B579" s="187" t="s">
        <v>25</v>
      </c>
      <c r="C579" s="188"/>
      <c r="D579" s="188"/>
      <c r="E579" s="188"/>
      <c r="F579" s="188"/>
      <c r="G579" s="188"/>
      <c r="H579" s="188"/>
      <c r="I579" s="188"/>
      <c r="J579" s="188"/>
      <c r="K579" s="188"/>
      <c r="L579" s="188"/>
      <c r="M579" s="189"/>
    </row>
    <row r="580" spans="2:13">
      <c r="B580" s="61"/>
      <c r="C580" s="22"/>
      <c r="D580" s="62"/>
      <c r="E580" s="63"/>
      <c r="F580" s="63"/>
      <c r="G580" s="63"/>
      <c r="H580" s="158"/>
      <c r="I580" s="73"/>
      <c r="J580" s="169"/>
      <c r="K580" s="169"/>
      <c r="L580" s="169"/>
      <c r="M580" s="170"/>
    </row>
    <row r="581" spans="2:13">
      <c r="B581" s="61" t="s">
        <v>55</v>
      </c>
      <c r="C581" s="22" t="s">
        <v>56</v>
      </c>
      <c r="D581" s="62"/>
      <c r="E581" s="63"/>
      <c r="F581" s="63"/>
      <c r="G581" s="63"/>
      <c r="H581" s="158"/>
      <c r="I581" s="62">
        <v>75</v>
      </c>
      <c r="J581" s="65">
        <v>8.6</v>
      </c>
      <c r="K581" s="65">
        <v>12.5</v>
      </c>
      <c r="L581" s="65">
        <v>1.1000000000000001</v>
      </c>
      <c r="M581" s="64">
        <v>151.5</v>
      </c>
    </row>
    <row r="582" spans="2:13" ht="97.9" customHeight="1">
      <c r="B582" s="61" t="s">
        <v>115</v>
      </c>
      <c r="C582" s="22" t="s">
        <v>116</v>
      </c>
      <c r="D582" s="62"/>
      <c r="E582" s="63"/>
      <c r="F582" s="63"/>
      <c r="G582" s="63"/>
      <c r="H582" s="158"/>
      <c r="I582" s="62">
        <v>150</v>
      </c>
      <c r="J582" s="65">
        <v>7.5</v>
      </c>
      <c r="K582" s="65">
        <v>5.55</v>
      </c>
      <c r="L582" s="65">
        <v>36.450000000000003</v>
      </c>
      <c r="M582" s="64">
        <v>226.5</v>
      </c>
    </row>
    <row r="583" spans="2:13">
      <c r="B583" s="61" t="s">
        <v>51</v>
      </c>
      <c r="C583" s="22" t="s">
        <v>57</v>
      </c>
      <c r="D583" s="62"/>
      <c r="E583" s="63"/>
      <c r="F583" s="63"/>
      <c r="G583" s="63"/>
      <c r="H583" s="158"/>
      <c r="I583" s="62">
        <v>200</v>
      </c>
      <c r="J583" s="65">
        <v>5.2</v>
      </c>
      <c r="K583" s="65">
        <v>4.46</v>
      </c>
      <c r="L583" s="65">
        <v>21.22</v>
      </c>
      <c r="M583" s="64">
        <v>166.8</v>
      </c>
    </row>
    <row r="584" spans="2:13">
      <c r="B584" s="61"/>
      <c r="C584" s="22" t="s">
        <v>117</v>
      </c>
      <c r="D584" s="62"/>
      <c r="E584" s="63"/>
      <c r="F584" s="63"/>
      <c r="G584" s="63"/>
      <c r="H584" s="158"/>
      <c r="I584" s="62">
        <v>15</v>
      </c>
      <c r="J584" s="65">
        <v>1.2</v>
      </c>
      <c r="K584" s="65">
        <v>0.1</v>
      </c>
      <c r="L584" s="65">
        <v>7.9</v>
      </c>
      <c r="M584" s="64">
        <v>37.200000000000003</v>
      </c>
    </row>
    <row r="585" spans="2:13" ht="99" customHeight="1">
      <c r="B585" s="76" t="s">
        <v>89</v>
      </c>
      <c r="C585" s="22" t="s">
        <v>21</v>
      </c>
      <c r="D585" s="150"/>
      <c r="E585" s="63"/>
      <c r="F585" s="63"/>
      <c r="G585" s="63"/>
      <c r="H585" s="158"/>
      <c r="I585" s="150">
        <v>200</v>
      </c>
      <c r="J585" s="65">
        <v>0.8</v>
      </c>
      <c r="K585" s="65">
        <v>0.8</v>
      </c>
      <c r="L585" s="65">
        <v>19.600000000000001</v>
      </c>
      <c r="M585" s="64">
        <v>90</v>
      </c>
    </row>
    <row r="586" spans="2:13" ht="106.15" customHeight="1" thickBot="1">
      <c r="B586" s="76"/>
      <c r="C586" s="22"/>
      <c r="D586" s="77"/>
      <c r="E586" s="78"/>
      <c r="F586" s="78"/>
      <c r="G586" s="78"/>
      <c r="H586" s="160"/>
      <c r="I586" s="101"/>
      <c r="J586" s="163"/>
      <c r="K586" s="163"/>
      <c r="L586" s="163"/>
      <c r="M586" s="164"/>
    </row>
    <row r="587" spans="2:13" ht="99" thickBot="1">
      <c r="B587" s="80"/>
      <c r="C587" s="39" t="s">
        <v>33</v>
      </c>
      <c r="D587" s="81"/>
      <c r="E587" s="82"/>
      <c r="F587" s="82"/>
      <c r="G587" s="82"/>
      <c r="H587" s="152"/>
      <c r="I587" s="81"/>
      <c r="J587" s="82">
        <f>SUM(J580:J586)</f>
        <v>23.3</v>
      </c>
      <c r="K587" s="82">
        <f>SUM(K580:K586)</f>
        <v>23.410000000000004</v>
      </c>
      <c r="L587" s="82">
        <f>SUM(L580:L586)</f>
        <v>86.27000000000001</v>
      </c>
      <c r="M587" s="83">
        <f>SUM(M580:M586)</f>
        <v>672</v>
      </c>
    </row>
    <row r="588" spans="2:13" ht="105.6" customHeight="1" thickBot="1">
      <c r="B588" s="44"/>
      <c r="C588" s="45"/>
      <c r="D588" s="46"/>
      <c r="E588" s="47"/>
      <c r="F588" s="47"/>
      <c r="G588" s="47"/>
      <c r="H588" s="48"/>
      <c r="I588" s="46"/>
      <c r="J588" s="47"/>
      <c r="K588" s="47"/>
      <c r="L588" s="47"/>
      <c r="M588" s="52"/>
    </row>
    <row r="589" spans="2:13" ht="98.45" customHeight="1" thickBot="1">
      <c r="B589" s="44"/>
      <c r="C589" s="45" t="s">
        <v>46</v>
      </c>
      <c r="D589" s="46"/>
      <c r="E589" s="47"/>
      <c r="F589" s="47"/>
      <c r="G589" s="47"/>
      <c r="H589" s="48"/>
      <c r="I589" s="46"/>
      <c r="J589" s="47"/>
      <c r="K589" s="47"/>
      <c r="L589" s="47"/>
      <c r="M589" s="52">
        <f>M587/M597*100</f>
        <v>24.888888888888889</v>
      </c>
    </row>
    <row r="590" spans="2:13" ht="99" thickBot="1">
      <c r="B590" s="80"/>
      <c r="C590" s="39"/>
      <c r="D590" s="81"/>
      <c r="E590" s="105"/>
      <c r="F590" s="105"/>
      <c r="G590" s="105"/>
      <c r="H590" s="106"/>
      <c r="I590" s="81"/>
      <c r="J590" s="105"/>
      <c r="K590" s="105"/>
      <c r="L590" s="105"/>
      <c r="M590" s="107"/>
    </row>
    <row r="591" spans="2:13" ht="295.5" thickBot="1">
      <c r="B591" s="108"/>
      <c r="C591" s="109" t="s">
        <v>35</v>
      </c>
      <c r="D591" s="110"/>
      <c r="E591" s="111">
        <f>E554+E568+E576</f>
        <v>48.489999999999995</v>
      </c>
      <c r="F591" s="111">
        <f>F554+F568+F576</f>
        <v>72.88</v>
      </c>
      <c r="G591" s="111">
        <f>G554+G568+G576</f>
        <v>180</v>
      </c>
      <c r="H591" s="111">
        <f>H554+H568+H576</f>
        <v>1601.55</v>
      </c>
      <c r="I591" s="118"/>
      <c r="J591" s="126">
        <f>J568+J576+J587</f>
        <v>58.849999999999994</v>
      </c>
      <c r="K591" s="126">
        <f>K568+K576+K587</f>
        <v>84.85</v>
      </c>
      <c r="L591" s="126">
        <f>L568+L576+L587</f>
        <v>219.67</v>
      </c>
      <c r="M591" s="127">
        <f>M568+M576+M587</f>
        <v>1911.5</v>
      </c>
    </row>
    <row r="592" spans="2:13" ht="99" thickBot="1">
      <c r="B592" s="112"/>
      <c r="C592" s="12"/>
      <c r="D592" s="110"/>
      <c r="E592" s="113"/>
      <c r="F592" s="113"/>
      <c r="G592" s="113"/>
      <c r="H592" s="114"/>
      <c r="I592" s="110"/>
      <c r="J592" s="113"/>
      <c r="K592" s="113"/>
      <c r="L592" s="113"/>
      <c r="M592" s="115"/>
    </row>
    <row r="593" spans="2:13" ht="99" thickBot="1">
      <c r="B593" s="116"/>
      <c r="C593" s="117" t="s">
        <v>34</v>
      </c>
      <c r="D593" s="118"/>
      <c r="E593" s="41">
        <f>E591*4</f>
        <v>193.95999999999998</v>
      </c>
      <c r="F593" s="41">
        <f>F591*9</f>
        <v>655.92</v>
      </c>
      <c r="G593" s="41">
        <f>G591*4</f>
        <v>720</v>
      </c>
      <c r="H593" s="42">
        <f>E593+F593+G593</f>
        <v>1569.8799999999999</v>
      </c>
      <c r="I593" s="118"/>
      <c r="J593" s="41">
        <f>J591*4</f>
        <v>235.39999999999998</v>
      </c>
      <c r="K593" s="41">
        <f>K591*9</f>
        <v>763.65</v>
      </c>
      <c r="L593" s="41">
        <f>L591*4</f>
        <v>878.68</v>
      </c>
      <c r="M593" s="43">
        <f>J593+K593+L593</f>
        <v>1877.73</v>
      </c>
    </row>
    <row r="594" spans="2:13" ht="99" thickBot="1">
      <c r="B594" s="119"/>
      <c r="C594" s="120"/>
      <c r="D594" s="55"/>
      <c r="E594" s="56"/>
      <c r="F594" s="56"/>
      <c r="G594" s="56"/>
      <c r="H594" s="57"/>
      <c r="I594" s="55"/>
      <c r="J594" s="56"/>
      <c r="K594" s="56"/>
      <c r="L594" s="56"/>
      <c r="M594" s="121"/>
    </row>
    <row r="595" spans="2:13" ht="291" thickBot="1">
      <c r="B595" s="112"/>
      <c r="C595" s="12" t="s">
        <v>36</v>
      </c>
      <c r="D595" s="110"/>
      <c r="E595" s="122">
        <f>E593/H593*100</f>
        <v>12.355084465054654</v>
      </c>
      <c r="F595" s="122">
        <v>32</v>
      </c>
      <c r="G595" s="122">
        <v>56</v>
      </c>
      <c r="H595" s="123">
        <v>70</v>
      </c>
      <c r="I595" s="118"/>
      <c r="J595" s="124">
        <f>J593/M593*100</f>
        <v>12.536413648394603</v>
      </c>
      <c r="K595" s="124">
        <v>31</v>
      </c>
      <c r="L595" s="124">
        <v>57</v>
      </c>
      <c r="M595" s="125">
        <f>M591/M597*100</f>
        <v>70.796296296296305</v>
      </c>
    </row>
    <row r="596" spans="2:13" ht="295.5" thickBot="1">
      <c r="B596" s="108"/>
      <c r="C596" s="109" t="s">
        <v>43</v>
      </c>
      <c r="D596" s="110"/>
      <c r="E596" s="111">
        <f>E554+E568</f>
        <v>36.79</v>
      </c>
      <c r="F596" s="111">
        <f>F554+F568</f>
        <v>57.58</v>
      </c>
      <c r="G596" s="111">
        <f>G554+G568</f>
        <v>151.19999999999999</v>
      </c>
      <c r="H596" s="14">
        <f>H554+H568</f>
        <v>1301.55</v>
      </c>
      <c r="I596" s="40"/>
      <c r="J596" s="126">
        <f>J554+J568</f>
        <v>23.849999999999998</v>
      </c>
      <c r="K596" s="126">
        <f>K554+K568</f>
        <v>46.14</v>
      </c>
      <c r="L596" s="126">
        <f>L554+L568</f>
        <v>104.6</v>
      </c>
      <c r="M596" s="127">
        <f>M568+M576</f>
        <v>1239.5</v>
      </c>
    </row>
    <row r="597" spans="2:13" ht="99" thickBot="1">
      <c r="B597" s="129"/>
      <c r="C597" s="130" t="s">
        <v>37</v>
      </c>
      <c r="D597" s="124"/>
      <c r="E597" s="124"/>
      <c r="F597" s="124"/>
      <c r="G597" s="124"/>
      <c r="H597" s="42">
        <v>2200</v>
      </c>
      <c r="I597" s="118"/>
      <c r="J597" s="41"/>
      <c r="K597" s="41"/>
      <c r="L597" s="41"/>
      <c r="M597" s="43">
        <v>2700</v>
      </c>
    </row>
    <row r="598" spans="2:13" ht="99" thickBot="1">
      <c r="B598" s="131"/>
      <c r="C598" s="54"/>
      <c r="D598" s="9"/>
      <c r="E598" s="9"/>
      <c r="F598" s="9"/>
      <c r="G598" s="9"/>
      <c r="H598" s="132"/>
      <c r="I598" s="9"/>
      <c r="J598" s="132"/>
      <c r="K598" s="132"/>
      <c r="L598" s="132"/>
      <c r="M598" s="132"/>
    </row>
    <row r="599" spans="2:13" ht="99" thickBot="1">
      <c r="B599" s="184" t="s">
        <v>31</v>
      </c>
      <c r="C599" s="185"/>
      <c r="D599" s="185"/>
      <c r="E599" s="185"/>
      <c r="F599" s="185"/>
      <c r="G599" s="185"/>
      <c r="H599" s="185"/>
      <c r="I599" s="185"/>
      <c r="J599" s="185"/>
      <c r="K599" s="185"/>
      <c r="L599" s="185"/>
      <c r="M599" s="186"/>
    </row>
    <row r="600" spans="2:13" ht="197.25" thickBot="1">
      <c r="B600" s="53"/>
      <c r="C600" s="22" t="s">
        <v>65</v>
      </c>
      <c r="D600" s="171"/>
      <c r="E600" s="172">
        <f>E68+E128+E186+E242+E300</f>
        <v>208.505</v>
      </c>
      <c r="F600" s="172">
        <f>F68+F128+F186+F242+F300</f>
        <v>257.14833333333337</v>
      </c>
      <c r="G600" s="172">
        <f>G68+G128+G186+G242+G300+K600</f>
        <v>938.92</v>
      </c>
      <c r="H600" s="172">
        <f>H68+H128+H186+H242+H300</f>
        <v>6061.7766666666666</v>
      </c>
      <c r="I600" s="40"/>
      <c r="J600" s="173">
        <f>J68+J128+J186+J242+J300</f>
        <v>138.87</v>
      </c>
      <c r="K600" s="173">
        <f>K68+K128+K186+K242+K300</f>
        <v>175.99</v>
      </c>
      <c r="L600" s="173">
        <f>L68+L128+L186+L242+L300+F600</f>
        <v>795.51833333333343</v>
      </c>
      <c r="M600" s="174">
        <f>M68+M128+M186+M242+M300</f>
        <v>6000.2000000000007</v>
      </c>
    </row>
    <row r="601" spans="2:13" ht="99" thickBot="1">
      <c r="B601" s="112"/>
      <c r="C601" s="12"/>
      <c r="D601" s="128"/>
      <c r="E601" s="113"/>
      <c r="F601" s="113"/>
      <c r="G601" s="113"/>
      <c r="H601" s="114"/>
      <c r="I601" s="110"/>
      <c r="J601" s="113"/>
      <c r="K601" s="113"/>
      <c r="L601" s="113"/>
      <c r="M601" s="115"/>
    </row>
    <row r="602" spans="2:13" ht="99" thickBot="1">
      <c r="B602" s="116"/>
      <c r="C602" s="175" t="s">
        <v>34</v>
      </c>
      <c r="D602" s="46"/>
      <c r="E602" s="47">
        <f>E600*4</f>
        <v>834.02</v>
      </c>
      <c r="F602" s="47">
        <f>F600*9</f>
        <v>2314.3350000000005</v>
      </c>
      <c r="G602" s="47">
        <f>G600*4</f>
        <v>3755.68</v>
      </c>
      <c r="H602" s="48">
        <f>E602+F602+G602</f>
        <v>6904.0349999999999</v>
      </c>
      <c r="I602" s="46"/>
      <c r="J602" s="47">
        <f>J600*4</f>
        <v>555.48</v>
      </c>
      <c r="K602" s="47">
        <f>K600*9</f>
        <v>1583.91</v>
      </c>
      <c r="L602" s="47">
        <f>L600*4</f>
        <v>3182.0733333333337</v>
      </c>
      <c r="M602" s="52">
        <f>J602+K602+L602</f>
        <v>5321.463333333334</v>
      </c>
    </row>
    <row r="603" spans="2:13" ht="99" thickBot="1">
      <c r="B603" s="119"/>
      <c r="C603" s="120"/>
      <c r="D603" s="171"/>
      <c r="E603" s="56"/>
      <c r="F603" s="56"/>
      <c r="G603" s="56"/>
      <c r="H603" s="57"/>
      <c r="I603" s="55"/>
      <c r="J603" s="56"/>
      <c r="K603" s="56"/>
      <c r="L603" s="56"/>
      <c r="M603" s="121"/>
    </row>
    <row r="604" spans="2:13" ht="291" thickBot="1">
      <c r="B604" s="112"/>
      <c r="C604" s="12" t="s">
        <v>104</v>
      </c>
      <c r="D604" s="128"/>
      <c r="E604" s="122">
        <f>E602/H602*100</f>
        <v>12.080182096411736</v>
      </c>
      <c r="F604" s="122">
        <v>32</v>
      </c>
      <c r="G604" s="122">
        <v>56</v>
      </c>
      <c r="H604" s="123">
        <f>H600/H605*100</f>
        <v>275.535303030303</v>
      </c>
      <c r="I604" s="40"/>
      <c r="J604" s="124">
        <f>J602/M602*100</f>
        <v>10.438482146828033</v>
      </c>
      <c r="K604" s="124">
        <f>K602/M602*100</f>
        <v>29.764557242713312</v>
      </c>
      <c r="L604" s="124">
        <f>L602/M602*100</f>
        <v>59.796960610458648</v>
      </c>
      <c r="M604" s="125">
        <f>M600/M605*100</f>
        <v>222.22962962962964</v>
      </c>
    </row>
    <row r="605" spans="2:13" ht="99" thickBot="1">
      <c r="B605" s="176"/>
      <c r="C605" s="177" t="s">
        <v>37</v>
      </c>
      <c r="D605" s="110"/>
      <c r="E605" s="122"/>
      <c r="F605" s="122"/>
      <c r="G605" s="122"/>
      <c r="H605" s="123">
        <v>2200</v>
      </c>
      <c r="I605" s="110"/>
      <c r="J605" s="122"/>
      <c r="K605" s="122"/>
      <c r="L605" s="122"/>
      <c r="M605" s="154">
        <v>2700</v>
      </c>
    </row>
    <row r="606" spans="2:13" ht="99" customHeight="1" thickBot="1">
      <c r="B606" s="187" t="s">
        <v>42</v>
      </c>
      <c r="C606" s="188"/>
      <c r="D606" s="188"/>
      <c r="E606" s="188"/>
      <c r="F606" s="188"/>
      <c r="G606" s="188"/>
      <c r="H606" s="188"/>
      <c r="I606" s="188"/>
      <c r="J606" s="188"/>
      <c r="K606" s="188"/>
      <c r="L606" s="188"/>
      <c r="M606" s="189"/>
    </row>
    <row r="607" spans="2:13" ht="197.25" thickBot="1">
      <c r="B607" s="108"/>
      <c r="C607" s="109" t="s">
        <v>65</v>
      </c>
      <c r="D607" s="128"/>
      <c r="E607" s="178">
        <f>E356+E417+E480+E538+E596</f>
        <v>198.76999999999998</v>
      </c>
      <c r="F607" s="178">
        <f>F356+F417+F480+F538+F596</f>
        <v>224.93</v>
      </c>
      <c r="G607" s="178">
        <f>G356+G417+G480+G538+G596+K600</f>
        <v>992.22</v>
      </c>
      <c r="H607" s="178">
        <f>H356+H417+H480+H538+H596</f>
        <v>5995.49</v>
      </c>
      <c r="I607" s="128"/>
      <c r="J607" s="178">
        <f>J356+J417+J480+J538+J596</f>
        <v>149.26999999999998</v>
      </c>
      <c r="K607" s="178">
        <f>K356+K417+K480+K538+K596</f>
        <v>168.29999999999998</v>
      </c>
      <c r="L607" s="178">
        <f>L356+L417+L480+L538+L596+F607</f>
        <v>815.31</v>
      </c>
      <c r="M607" s="178">
        <f>M356+M417+M480+M538+M596</f>
        <v>6153.98</v>
      </c>
    </row>
    <row r="608" spans="2:13" ht="99" thickBot="1">
      <c r="B608" s="112"/>
      <c r="C608" s="12"/>
      <c r="D608" s="128"/>
      <c r="E608" s="113"/>
      <c r="F608" s="113"/>
      <c r="G608" s="113"/>
      <c r="H608" s="114"/>
      <c r="I608" s="110"/>
      <c r="J608" s="113"/>
      <c r="K608" s="113"/>
      <c r="L608" s="113"/>
      <c r="M608" s="115"/>
    </row>
    <row r="609" spans="2:13" ht="99" thickBot="1">
      <c r="B609" s="116"/>
      <c r="C609" s="175" t="s">
        <v>34</v>
      </c>
      <c r="D609" s="46"/>
      <c r="E609" s="47">
        <f>E607*4</f>
        <v>795.07999999999993</v>
      </c>
      <c r="F609" s="47">
        <f>F607*9</f>
        <v>2024.3700000000001</v>
      </c>
      <c r="G609" s="47">
        <f>G607*4</f>
        <v>3968.88</v>
      </c>
      <c r="H609" s="48">
        <f>E609+F609+G609</f>
        <v>6788.33</v>
      </c>
      <c r="I609" s="179"/>
      <c r="J609" s="47">
        <f>J607*4</f>
        <v>597.07999999999993</v>
      </c>
      <c r="K609" s="47">
        <f>K607*9</f>
        <v>1514.6999999999998</v>
      </c>
      <c r="L609" s="47">
        <f>L607*4</f>
        <v>3261.24</v>
      </c>
      <c r="M609" s="52">
        <f>J609+K609+L609</f>
        <v>5373.0199999999995</v>
      </c>
    </row>
    <row r="610" spans="2:13" ht="99" thickBot="1">
      <c r="B610" s="119"/>
      <c r="C610" s="120"/>
      <c r="D610" s="171"/>
      <c r="E610" s="56"/>
      <c r="F610" s="56"/>
      <c r="G610" s="56"/>
      <c r="H610" s="57"/>
      <c r="I610" s="55"/>
      <c r="J610" s="56"/>
      <c r="K610" s="56"/>
      <c r="L610" s="56"/>
      <c r="M610" s="121"/>
    </row>
    <row r="611" spans="2:13" ht="291" thickBot="1">
      <c r="B611" s="112"/>
      <c r="C611" s="12" t="s">
        <v>104</v>
      </c>
      <c r="D611" s="128"/>
      <c r="E611" s="122">
        <f>E609/H609*100</f>
        <v>11.712453578420611</v>
      </c>
      <c r="F611" s="122">
        <f>F609/H609*100</f>
        <v>29.821325716339665</v>
      </c>
      <c r="G611" s="122">
        <f>G609/H609*100</f>
        <v>58.466220705239735</v>
      </c>
      <c r="H611" s="123">
        <f>H607/H612*100</f>
        <v>272.52227272727271</v>
      </c>
      <c r="I611" s="128"/>
      <c r="J611" s="122">
        <f>J609/M609*100</f>
        <v>11.112558672776204</v>
      </c>
      <c r="K611" s="122">
        <v>32</v>
      </c>
      <c r="L611" s="122">
        <v>57</v>
      </c>
      <c r="M611" s="154">
        <f>M607/M612*100</f>
        <v>227.92518518518517</v>
      </c>
    </row>
    <row r="612" spans="2:13" ht="99" thickBot="1">
      <c r="B612" s="129"/>
      <c r="C612" s="130" t="s">
        <v>37</v>
      </c>
      <c r="D612" s="124"/>
      <c r="E612" s="124"/>
      <c r="F612" s="124"/>
      <c r="G612" s="124"/>
      <c r="H612" s="180">
        <v>2200</v>
      </c>
      <c r="I612" s="179"/>
      <c r="J612" s="47"/>
      <c r="K612" s="47"/>
      <c r="L612" s="47"/>
      <c r="M612" s="181">
        <v>2700</v>
      </c>
    </row>
    <row r="613" spans="2:13">
      <c r="B613" s="182"/>
      <c r="C613" s="183"/>
      <c r="D613" s="11"/>
      <c r="E613" s="10"/>
      <c r="F613" s="10"/>
      <c r="G613" s="10"/>
      <c r="H613" s="10"/>
      <c r="I613" s="11"/>
      <c r="J613" s="10"/>
      <c r="K613" s="10"/>
      <c r="L613" s="10"/>
      <c r="M613" s="10"/>
    </row>
    <row r="616" spans="2:13">
      <c r="G616" s="4"/>
      <c r="I616" s="4"/>
      <c r="J616" s="5"/>
      <c r="K616" s="4"/>
      <c r="M616" s="4"/>
    </row>
  </sheetData>
  <mergeCells count="74">
    <mergeCell ref="B571:M571"/>
    <mergeCell ref="B579:M579"/>
    <mergeCell ref="B542:B543"/>
    <mergeCell ref="B544:M544"/>
    <mergeCell ref="B545:M545"/>
    <mergeCell ref="B546:M546"/>
    <mergeCell ref="B557:M557"/>
    <mergeCell ref="B487:M487"/>
    <mergeCell ref="B488:M488"/>
    <mergeCell ref="B499:M499"/>
    <mergeCell ref="B513:M513"/>
    <mergeCell ref="B521:M521"/>
    <mergeCell ref="B437:M437"/>
    <mergeCell ref="B453:M453"/>
    <mergeCell ref="B461:M461"/>
    <mergeCell ref="B484:B485"/>
    <mergeCell ref="B486:M486"/>
    <mergeCell ref="B399:M399"/>
    <mergeCell ref="B421:B422"/>
    <mergeCell ref="B423:M423"/>
    <mergeCell ref="B424:M424"/>
    <mergeCell ref="B425:M425"/>
    <mergeCell ref="B362:M362"/>
    <mergeCell ref="B363:M363"/>
    <mergeCell ref="B364:M364"/>
    <mergeCell ref="B376:M376"/>
    <mergeCell ref="B391:M391"/>
    <mergeCell ref="B307:M307"/>
    <mergeCell ref="B318:M318"/>
    <mergeCell ref="B331:M331"/>
    <mergeCell ref="B339:M339"/>
    <mergeCell ref="B360:B361"/>
    <mergeCell ref="B274:M274"/>
    <mergeCell ref="B282:M282"/>
    <mergeCell ref="B303:B304"/>
    <mergeCell ref="B305:M305"/>
    <mergeCell ref="B306:M306"/>
    <mergeCell ref="B86:M86"/>
    <mergeCell ref="B111:M111"/>
    <mergeCell ref="B131:B132"/>
    <mergeCell ref="B135:M135"/>
    <mergeCell ref="B146:M146"/>
    <mergeCell ref="B103:M103"/>
    <mergeCell ref="B133:M133"/>
    <mergeCell ref="B134:M134"/>
    <mergeCell ref="B74:M74"/>
    <mergeCell ref="B75:M75"/>
    <mergeCell ref="C9:M9"/>
    <mergeCell ref="C10:M10"/>
    <mergeCell ref="B13:B14"/>
    <mergeCell ref="B15:M15"/>
    <mergeCell ref="B16:M16"/>
    <mergeCell ref="B17:M17"/>
    <mergeCell ref="B42:M42"/>
    <mergeCell ref="B50:M50"/>
    <mergeCell ref="B29:M29"/>
    <mergeCell ref="B71:B72"/>
    <mergeCell ref="B73:M73"/>
    <mergeCell ref="B599:M599"/>
    <mergeCell ref="B606:M606"/>
    <mergeCell ref="B193:M193"/>
    <mergeCell ref="B161:M161"/>
    <mergeCell ref="B169:M169"/>
    <mergeCell ref="B189:B190"/>
    <mergeCell ref="B191:M191"/>
    <mergeCell ref="B192:M192"/>
    <mergeCell ref="B204:M204"/>
    <mergeCell ref="B217:M217"/>
    <mergeCell ref="B225:M225"/>
    <mergeCell ref="B245:B246"/>
    <mergeCell ref="B247:M247"/>
    <mergeCell ref="B248:M248"/>
    <mergeCell ref="B249:M249"/>
    <mergeCell ref="B260:M260"/>
  </mergeCells>
  <pageMargins left="0" right="0" top="0" bottom="0" header="0" footer="0"/>
  <pageSetup paperSize="9" scale="10" orientation="portrait" verticalDpi="1200" r:id="rId1"/>
  <rowBreaks count="10" manualBreakCount="10">
    <brk id="69" max="13" man="1"/>
    <brk id="129" max="13" man="1"/>
    <brk id="187" max="13" man="1"/>
    <brk id="243" max="13" man="1"/>
    <brk id="301" max="13" man="1"/>
    <brk id="358" max="13" man="1"/>
    <brk id="419" max="13" man="1"/>
    <brk id="482" max="13" man="1"/>
    <brk id="540" max="13" man="1"/>
    <brk id="59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cp:lastPrinted>2024-11-19T13:53:12Z</cp:lastPrinted>
  <dcterms:created xsi:type="dcterms:W3CDTF">2022-01-25T11:22:49Z</dcterms:created>
  <dcterms:modified xsi:type="dcterms:W3CDTF">2025-02-21T09:48:12Z</dcterms:modified>
</cp:coreProperties>
</file>