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оревнования\ТПМ в залах\"/>
    </mc:Choice>
  </mc:AlternateContent>
  <bookViews>
    <workbookView xWindow="240" yWindow="195" windowWidth="12240" windowHeight="7875" firstSheet="11" activeTab="11"/>
  </bookViews>
  <sheets>
    <sheet name="Силовые" sheetId="12" state="hidden" r:id="rId1"/>
    <sheet name="Гиревой" sheetId="13" state="hidden" r:id="rId2"/>
    <sheet name="Волейбол" sheetId="16" state="hidden" r:id="rId3"/>
    <sheet name="Теннис 1" sheetId="15" state="hidden" r:id="rId4"/>
    <sheet name="Теннис 2" sheetId="14" state="hidden" r:id="rId5"/>
    <sheet name="Дартс 1" sheetId="17" state="hidden" r:id="rId6"/>
    <sheet name="Дартс 2" sheetId="18" state="hidden" r:id="rId7"/>
    <sheet name="Кросс 1" sheetId="20" state="hidden" r:id="rId8"/>
    <sheet name="Кросс 2" sheetId="21" state="hidden" r:id="rId9"/>
    <sheet name="Стрельба 1" sheetId="23" state="hidden" r:id="rId10"/>
    <sheet name="Стрельба 2" sheetId="22" state="hidden" r:id="rId11"/>
    <sheet name="ТПМ" sheetId="31" r:id="rId12"/>
    <sheet name="Старт" sheetId="32" r:id="rId13"/>
  </sheets>
  <calcPr calcId="162913"/>
</workbook>
</file>

<file path=xl/calcChain.xml><?xml version="1.0" encoding="utf-8"?>
<calcChain xmlns="http://schemas.openxmlformats.org/spreadsheetml/2006/main">
  <c r="AE18" i="31" l="1"/>
  <c r="AE25" i="31"/>
  <c r="AE21" i="31"/>
  <c r="AE24" i="31"/>
  <c r="AE8" i="31"/>
  <c r="AE20" i="31"/>
  <c r="AE27" i="31"/>
  <c r="AE17" i="31"/>
  <c r="AE13" i="31"/>
  <c r="AE22" i="31"/>
  <c r="AE15" i="31"/>
  <c r="AE16" i="31"/>
  <c r="AE10" i="31"/>
  <c r="AE11" i="31"/>
  <c r="AE9" i="31"/>
  <c r="AE26" i="31"/>
  <c r="AE14" i="31"/>
  <c r="AE19" i="31"/>
  <c r="AE23" i="31"/>
  <c r="G50" i="31"/>
  <c r="I50" i="31" s="1"/>
  <c r="G51" i="31"/>
  <c r="I51" i="31" s="1"/>
  <c r="R50" i="31"/>
  <c r="T50" i="31" s="1"/>
  <c r="R51" i="31"/>
  <c r="T51" i="31" s="1"/>
  <c r="G20" i="31"/>
  <c r="I20" i="31" s="1"/>
  <c r="G21" i="31"/>
  <c r="I21" i="31" s="1"/>
  <c r="Q67" i="32" l="1"/>
  <c r="S67" i="32" s="1"/>
  <c r="G67" i="32"/>
  <c r="I67" i="32" s="1"/>
  <c r="Q66" i="32"/>
  <c r="S66" i="32" s="1"/>
  <c r="G66" i="32"/>
  <c r="I66" i="32" s="1"/>
  <c r="V71" i="32"/>
  <c r="Q65" i="32"/>
  <c r="S65" i="32" s="1"/>
  <c r="G65" i="32"/>
  <c r="I65" i="32" s="1"/>
  <c r="Q31" i="32"/>
  <c r="S31" i="32" s="1"/>
  <c r="G31" i="32"/>
  <c r="I31" i="32" s="1"/>
  <c r="Q30" i="32"/>
  <c r="S30" i="32" s="1"/>
  <c r="G30" i="32"/>
  <c r="I30" i="32" s="1"/>
  <c r="V68" i="32"/>
  <c r="Q29" i="32"/>
  <c r="S29" i="32" s="1"/>
  <c r="G29" i="32"/>
  <c r="I29" i="32" s="1"/>
  <c r="Q16" i="32"/>
  <c r="S16" i="32" s="1"/>
  <c r="G16" i="32"/>
  <c r="I16" i="32" s="1"/>
  <c r="Q15" i="32"/>
  <c r="S15" i="32" s="1"/>
  <c r="G15" i="32"/>
  <c r="I15" i="32" s="1"/>
  <c r="V65" i="32"/>
  <c r="Q14" i="32"/>
  <c r="S14" i="32" s="1"/>
  <c r="G14" i="32"/>
  <c r="I14" i="32" s="1"/>
  <c r="Q22" i="32"/>
  <c r="S22" i="32" s="1"/>
  <c r="G22" i="32"/>
  <c r="I22" i="32" s="1"/>
  <c r="Q21" i="32"/>
  <c r="S21" i="32" s="1"/>
  <c r="G21" i="32"/>
  <c r="I21" i="32" s="1"/>
  <c r="V62" i="32"/>
  <c r="Q20" i="32"/>
  <c r="S20" i="32" s="1"/>
  <c r="G20" i="32"/>
  <c r="I20" i="32" s="1"/>
  <c r="Q34" i="32"/>
  <c r="S34" i="32" s="1"/>
  <c r="G34" i="32"/>
  <c r="I34" i="32" s="1"/>
  <c r="Q33" i="32"/>
  <c r="S33" i="32" s="1"/>
  <c r="G33" i="32"/>
  <c r="I33" i="32" s="1"/>
  <c r="V59" i="32"/>
  <c r="Q32" i="32"/>
  <c r="S32" i="32" s="1"/>
  <c r="G32" i="32"/>
  <c r="I32" i="32" s="1"/>
  <c r="Q28" i="32"/>
  <c r="S28" i="32" s="1"/>
  <c r="G28" i="32"/>
  <c r="I28" i="32" s="1"/>
  <c r="Q27" i="32"/>
  <c r="S27" i="32" s="1"/>
  <c r="G27" i="32"/>
  <c r="I27" i="32" s="1"/>
  <c r="V56" i="32"/>
  <c r="Q26" i="32"/>
  <c r="S26" i="32" s="1"/>
  <c r="G26" i="32"/>
  <c r="I26" i="32" s="1"/>
  <c r="Q19" i="32"/>
  <c r="S19" i="32" s="1"/>
  <c r="G19" i="32"/>
  <c r="I19" i="32" s="1"/>
  <c r="Q18" i="32"/>
  <c r="S18" i="32" s="1"/>
  <c r="G18" i="32"/>
  <c r="I18" i="32" s="1"/>
  <c r="V53" i="32"/>
  <c r="Q17" i="32"/>
  <c r="S17" i="32" s="1"/>
  <c r="G17" i="32"/>
  <c r="I17" i="32" s="1"/>
  <c r="Q13" i="32"/>
  <c r="S13" i="32" s="1"/>
  <c r="G13" i="32"/>
  <c r="I13" i="32" s="1"/>
  <c r="Q12" i="32"/>
  <c r="S12" i="32" s="1"/>
  <c r="G12" i="32"/>
  <c r="I12" i="32" s="1"/>
  <c r="V50" i="32"/>
  <c r="Q11" i="32"/>
  <c r="S11" i="32" s="1"/>
  <c r="G11" i="32"/>
  <c r="I11" i="32" s="1"/>
  <c r="Q64" i="32"/>
  <c r="S64" i="32" s="1"/>
  <c r="G64" i="32"/>
  <c r="I64" i="32" s="1"/>
  <c r="Q63" i="32"/>
  <c r="S63" i="32" s="1"/>
  <c r="G63" i="32"/>
  <c r="I63" i="32" s="1"/>
  <c r="V47" i="32"/>
  <c r="Q62" i="32"/>
  <c r="S62" i="32" s="1"/>
  <c r="G62" i="32"/>
  <c r="I62" i="32" s="1"/>
  <c r="Q43" i="32"/>
  <c r="S43" i="32" s="1"/>
  <c r="G43" i="32"/>
  <c r="I43" i="32" s="1"/>
  <c r="Q42" i="32"/>
  <c r="S42" i="32" s="1"/>
  <c r="G42" i="32"/>
  <c r="I42" i="32" s="1"/>
  <c r="V44" i="32"/>
  <c r="Q41" i="32"/>
  <c r="S41" i="32" s="1"/>
  <c r="G41" i="32"/>
  <c r="I41" i="32" s="1"/>
  <c r="Q25" i="32"/>
  <c r="S25" i="32" s="1"/>
  <c r="G25" i="32"/>
  <c r="I25" i="32" s="1"/>
  <c r="Q24" i="32"/>
  <c r="S24" i="32" s="1"/>
  <c r="G24" i="32"/>
  <c r="I24" i="32" s="1"/>
  <c r="V41" i="32"/>
  <c r="Q23" i="32"/>
  <c r="S23" i="32" s="1"/>
  <c r="G23" i="32"/>
  <c r="I23" i="32" s="1"/>
  <c r="Q70" i="32"/>
  <c r="S70" i="32" s="1"/>
  <c r="G70" i="32"/>
  <c r="I70" i="32" s="1"/>
  <c r="Q69" i="32"/>
  <c r="S69" i="32" s="1"/>
  <c r="G69" i="32"/>
  <c r="I69" i="32" s="1"/>
  <c r="V38" i="32"/>
  <c r="Q68" i="32"/>
  <c r="S68" i="32" s="1"/>
  <c r="G68" i="32"/>
  <c r="I68" i="32" s="1"/>
  <c r="Q40" i="32"/>
  <c r="S40" i="32" s="1"/>
  <c r="G40" i="32"/>
  <c r="I40" i="32" s="1"/>
  <c r="Q39" i="32"/>
  <c r="S39" i="32" s="1"/>
  <c r="G39" i="32"/>
  <c r="I39" i="32" s="1"/>
  <c r="V35" i="32"/>
  <c r="Q38" i="32"/>
  <c r="S38" i="32" s="1"/>
  <c r="G38" i="32"/>
  <c r="I38" i="32" s="1"/>
  <c r="Q49" i="32"/>
  <c r="S49" i="32" s="1"/>
  <c r="G49" i="32"/>
  <c r="I49" i="32" s="1"/>
  <c r="Q48" i="32"/>
  <c r="S48" i="32" s="1"/>
  <c r="G48" i="32"/>
  <c r="I48" i="32" s="1"/>
  <c r="V32" i="32"/>
  <c r="Q47" i="32"/>
  <c r="S47" i="32" s="1"/>
  <c r="G47" i="32"/>
  <c r="I47" i="32" s="1"/>
  <c r="Q61" i="32"/>
  <c r="S61" i="32" s="1"/>
  <c r="G61" i="32"/>
  <c r="I61" i="32" s="1"/>
  <c r="Q60" i="32"/>
  <c r="S60" i="32" s="1"/>
  <c r="G60" i="32"/>
  <c r="I60" i="32" s="1"/>
  <c r="V29" i="32"/>
  <c r="Q59" i="32"/>
  <c r="S59" i="32" s="1"/>
  <c r="G59" i="32"/>
  <c r="I59" i="32" s="1"/>
  <c r="Q58" i="32"/>
  <c r="S58" i="32" s="1"/>
  <c r="G58" i="32"/>
  <c r="I58" i="32" s="1"/>
  <c r="Q57" i="32"/>
  <c r="S57" i="32" s="1"/>
  <c r="G57" i="32"/>
  <c r="I57" i="32" s="1"/>
  <c r="V26" i="32"/>
  <c r="Q56" i="32"/>
  <c r="S56" i="32" s="1"/>
  <c r="G56" i="32"/>
  <c r="I56" i="32" s="1"/>
  <c r="Q46" i="32"/>
  <c r="S46" i="32" s="1"/>
  <c r="G46" i="32"/>
  <c r="I46" i="32" s="1"/>
  <c r="Q45" i="32"/>
  <c r="S45" i="32" s="1"/>
  <c r="G45" i="32"/>
  <c r="I45" i="32" s="1"/>
  <c r="V23" i="32"/>
  <c r="Q44" i="32"/>
  <c r="S44" i="32" s="1"/>
  <c r="G44" i="32"/>
  <c r="I44" i="32" s="1"/>
  <c r="Q73" i="32"/>
  <c r="S73" i="32" s="1"/>
  <c r="G73" i="32"/>
  <c r="I73" i="32" s="1"/>
  <c r="Q72" i="32"/>
  <c r="S72" i="32" s="1"/>
  <c r="G72" i="32"/>
  <c r="I72" i="32" s="1"/>
  <c r="V20" i="32"/>
  <c r="Q71" i="32"/>
  <c r="S71" i="32" s="1"/>
  <c r="G71" i="32"/>
  <c r="I71" i="32" s="1"/>
  <c r="Q37" i="32"/>
  <c r="S37" i="32" s="1"/>
  <c r="G37" i="32"/>
  <c r="I37" i="32" s="1"/>
  <c r="Q36" i="32"/>
  <c r="S36" i="32" s="1"/>
  <c r="G36" i="32"/>
  <c r="I36" i="32" s="1"/>
  <c r="V17" i="32"/>
  <c r="Q35" i="32"/>
  <c r="S35" i="32" s="1"/>
  <c r="G35" i="32"/>
  <c r="I35" i="32" s="1"/>
  <c r="Q55" i="32"/>
  <c r="S55" i="32" s="1"/>
  <c r="G55" i="32"/>
  <c r="I55" i="32" s="1"/>
  <c r="Q54" i="32"/>
  <c r="S54" i="32" s="1"/>
  <c r="G54" i="32"/>
  <c r="I54" i="32" s="1"/>
  <c r="V14" i="32"/>
  <c r="Q53" i="32"/>
  <c r="S53" i="32" s="1"/>
  <c r="G53" i="32"/>
  <c r="I53" i="32" s="1"/>
  <c r="Q10" i="32"/>
  <c r="S10" i="32" s="1"/>
  <c r="G10" i="32"/>
  <c r="I10" i="32" s="1"/>
  <c r="Q9" i="32"/>
  <c r="S9" i="32" s="1"/>
  <c r="G9" i="32"/>
  <c r="I9" i="32" s="1"/>
  <c r="V11" i="32"/>
  <c r="Q8" i="32"/>
  <c r="S8" i="32" s="1"/>
  <c r="G8" i="32"/>
  <c r="I8" i="32" s="1"/>
  <c r="Q52" i="32"/>
  <c r="S52" i="32" s="1"/>
  <c r="G52" i="32"/>
  <c r="I52" i="32" s="1"/>
  <c r="Q51" i="32"/>
  <c r="S51" i="32" s="1"/>
  <c r="G51" i="32"/>
  <c r="I51" i="32" s="1"/>
  <c r="V8" i="32"/>
  <c r="Q50" i="32"/>
  <c r="S50" i="32" s="1"/>
  <c r="G50" i="32"/>
  <c r="I50" i="32" s="1"/>
  <c r="T22" i="31" l="1"/>
  <c r="R33" i="31"/>
  <c r="T33" i="31" s="1"/>
  <c r="R32" i="31"/>
  <c r="T32" i="31" s="1"/>
  <c r="R70" i="31"/>
  <c r="T70" i="31" s="1"/>
  <c r="R69" i="31"/>
  <c r="T69" i="31" s="1"/>
  <c r="R68" i="31"/>
  <c r="T68" i="31" s="1"/>
  <c r="R66" i="31"/>
  <c r="T66" i="31" s="1"/>
  <c r="R65" i="31"/>
  <c r="T65" i="31" s="1"/>
  <c r="R63" i="31"/>
  <c r="T63" i="31" s="1"/>
  <c r="R62" i="31"/>
  <c r="T62" i="31" s="1"/>
  <c r="R60" i="31"/>
  <c r="T60" i="31" s="1"/>
  <c r="R59" i="31"/>
  <c r="T59" i="31" s="1"/>
  <c r="R57" i="31"/>
  <c r="T57" i="31" s="1"/>
  <c r="R56" i="31"/>
  <c r="T56" i="31" s="1"/>
  <c r="R54" i="31"/>
  <c r="T54" i="31" s="1"/>
  <c r="R53" i="31"/>
  <c r="T53" i="31" s="1"/>
  <c r="R48" i="31"/>
  <c r="T48" i="31" s="1"/>
  <c r="R47" i="31"/>
  <c r="T47" i="31" s="1"/>
  <c r="R46" i="31"/>
  <c r="T46" i="31" s="1"/>
  <c r="R45" i="31"/>
  <c r="T45" i="31" s="1"/>
  <c r="R44" i="31"/>
  <c r="T44" i="31" s="1"/>
  <c r="R39" i="31"/>
  <c r="T39" i="31" s="1"/>
  <c r="R38" i="31"/>
  <c r="T38" i="31" s="1"/>
  <c r="R36" i="31"/>
  <c r="T36" i="31" s="1"/>
  <c r="R35" i="31"/>
  <c r="T35" i="31" s="1"/>
  <c r="R31" i="31"/>
  <c r="T31" i="31" s="1"/>
  <c r="R30" i="31"/>
  <c r="T30" i="31" s="1"/>
  <c r="R29" i="31"/>
  <c r="T29" i="31" s="1"/>
  <c r="T28" i="31"/>
  <c r="R27" i="31"/>
  <c r="T27" i="31" s="1"/>
  <c r="R26" i="31"/>
  <c r="T26" i="31" s="1"/>
  <c r="R24" i="31"/>
  <c r="T24" i="31" s="1"/>
  <c r="R23" i="31"/>
  <c r="T23" i="31" s="1"/>
  <c r="R21" i="31"/>
  <c r="T21" i="31" s="1"/>
  <c r="R20" i="31"/>
  <c r="T20" i="31" s="1"/>
  <c r="R19" i="31"/>
  <c r="T19" i="31" s="1"/>
  <c r="R18" i="31"/>
  <c r="T18" i="31" s="1"/>
  <c r="R17" i="31"/>
  <c r="T17" i="31" s="1"/>
  <c r="R15" i="31"/>
  <c r="T15" i="31" s="1"/>
  <c r="R14" i="31"/>
  <c r="T14" i="31" s="1"/>
  <c r="R13" i="31"/>
  <c r="T13" i="31" s="1"/>
  <c r="R12" i="31"/>
  <c r="T12" i="31" s="1"/>
  <c r="R11" i="31"/>
  <c r="T11" i="31" s="1"/>
  <c r="R10" i="31"/>
  <c r="R9" i="31"/>
  <c r="R8" i="31"/>
  <c r="G11" i="31"/>
  <c r="I11" i="31" s="1"/>
  <c r="G12" i="31"/>
  <c r="I12" i="31" s="1"/>
  <c r="G14" i="31"/>
  <c r="I14" i="31" s="1"/>
  <c r="G15" i="31"/>
  <c r="I15" i="31" s="1"/>
  <c r="G17" i="31"/>
  <c r="I17" i="31" s="1"/>
  <c r="G18" i="31"/>
  <c r="I18" i="31" s="1"/>
  <c r="G23" i="31"/>
  <c r="I23" i="31" s="1"/>
  <c r="G24" i="31"/>
  <c r="I24" i="31" s="1"/>
  <c r="G26" i="31"/>
  <c r="I26" i="31" s="1"/>
  <c r="G27" i="31"/>
  <c r="I27" i="31" s="1"/>
  <c r="G29" i="31"/>
  <c r="I29" i="31" s="1"/>
  <c r="G30" i="31"/>
  <c r="I30" i="31" s="1"/>
  <c r="G31" i="31"/>
  <c r="I31" i="31" s="1"/>
  <c r="G35" i="31"/>
  <c r="I35" i="31" s="1"/>
  <c r="G37" i="31"/>
  <c r="I37" i="31" s="1"/>
  <c r="G38" i="31"/>
  <c r="I38" i="31" s="1"/>
  <c r="G39" i="31"/>
  <c r="I39" i="31" s="1"/>
  <c r="G44" i="31"/>
  <c r="I44" i="31" s="1"/>
  <c r="G45" i="31"/>
  <c r="I45" i="31" s="1"/>
  <c r="G47" i="31"/>
  <c r="I47" i="31" s="1"/>
  <c r="G48" i="31"/>
  <c r="I48" i="31" s="1"/>
  <c r="G53" i="31"/>
  <c r="I53" i="31" s="1"/>
  <c r="G54" i="31"/>
  <c r="I54" i="31" s="1"/>
  <c r="G56" i="31"/>
  <c r="I56" i="31" s="1"/>
  <c r="G57" i="31"/>
  <c r="I57" i="31" s="1"/>
  <c r="G59" i="31"/>
  <c r="I59" i="31" s="1"/>
  <c r="G60" i="31"/>
  <c r="I60" i="31" s="1"/>
  <c r="G63" i="31"/>
  <c r="I63" i="31" s="1"/>
  <c r="G65" i="31"/>
  <c r="I65" i="31" s="1"/>
  <c r="G68" i="31"/>
  <c r="I68" i="31" s="1"/>
  <c r="G69" i="31"/>
  <c r="I69" i="31" s="1"/>
  <c r="G32" i="31"/>
  <c r="I32" i="31" s="1"/>
  <c r="G33" i="31"/>
  <c r="I33" i="31" s="1"/>
  <c r="G9" i="31"/>
  <c r="X8" i="31"/>
  <c r="X11" i="31" l="1"/>
  <c r="X14" i="31"/>
  <c r="AE12" i="31" s="1"/>
  <c r="X17" i="31"/>
  <c r="X20" i="31"/>
  <c r="X23" i="31"/>
  <c r="X26" i="31"/>
  <c r="X29" i="31"/>
  <c r="X32" i="31"/>
  <c r="X35" i="31"/>
  <c r="X38" i="31"/>
  <c r="X41" i="31"/>
  <c r="X44" i="31"/>
  <c r="X47" i="31"/>
  <c r="X50" i="31"/>
  <c r="X53" i="31"/>
  <c r="X56" i="31"/>
  <c r="X59" i="31"/>
  <c r="X62" i="31"/>
  <c r="X65" i="31"/>
  <c r="X68" i="31"/>
  <c r="T9" i="31" l="1"/>
  <c r="T10" i="31"/>
  <c r="T8" i="31"/>
  <c r="I9" i="31"/>
  <c r="G8" i="31"/>
  <c r="I8" i="31" s="1"/>
  <c r="I15" i="23" l="1"/>
  <c r="Q51" i="23"/>
  <c r="I51" i="23"/>
  <c r="Q50" i="23"/>
  <c r="I50" i="23"/>
  <c r="Q49" i="23"/>
  <c r="I49" i="23"/>
  <c r="Q48" i="23"/>
  <c r="I48" i="23"/>
  <c r="Q47" i="23"/>
  <c r="I47" i="23"/>
  <c r="Q46" i="23"/>
  <c r="I46" i="23"/>
  <c r="Q45" i="23"/>
  <c r="I45" i="23"/>
  <c r="Q44" i="23"/>
  <c r="I44" i="23"/>
  <c r="S43" i="23"/>
  <c r="Q43" i="23"/>
  <c r="I43" i="23"/>
  <c r="S30" i="23"/>
  <c r="Q30" i="23"/>
  <c r="I30" i="23"/>
  <c r="S39" i="23"/>
  <c r="Q39" i="23"/>
  <c r="I39" i="23"/>
  <c r="S36" i="23"/>
  <c r="Q36" i="23"/>
  <c r="I36" i="23"/>
  <c r="S38" i="23"/>
  <c r="Q38" i="23"/>
  <c r="I38" i="23"/>
  <c r="S26" i="23"/>
  <c r="Q26" i="23"/>
  <c r="I26" i="23"/>
  <c r="S23" i="23"/>
  <c r="Q23" i="23"/>
  <c r="I23" i="23"/>
  <c r="S25" i="23"/>
  <c r="Q25" i="23"/>
  <c r="I25" i="23"/>
  <c r="S22" i="23"/>
  <c r="Q22" i="23"/>
  <c r="I22" i="23"/>
  <c r="S21" i="23"/>
  <c r="Q21" i="23"/>
  <c r="I21" i="23"/>
  <c r="S18" i="23"/>
  <c r="Q18" i="23"/>
  <c r="I18" i="23"/>
  <c r="S24" i="23"/>
  <c r="Q24" i="23"/>
  <c r="I24" i="23"/>
  <c r="S32" i="23"/>
  <c r="Q32" i="23"/>
  <c r="I32" i="23"/>
  <c r="S33" i="23"/>
  <c r="Q33" i="23"/>
  <c r="I33" i="23"/>
  <c r="S31" i="23"/>
  <c r="Q31" i="23"/>
  <c r="I31" i="23"/>
  <c r="S12" i="23"/>
  <c r="Q12" i="23"/>
  <c r="I12" i="23"/>
  <c r="S9" i="23"/>
  <c r="Q9" i="23"/>
  <c r="I9" i="23"/>
  <c r="S20" i="23"/>
  <c r="Q20" i="23"/>
  <c r="I20" i="23"/>
  <c r="S13" i="23"/>
  <c r="Q13" i="23"/>
  <c r="I13" i="23"/>
  <c r="S29" i="23"/>
  <c r="Q29" i="23"/>
  <c r="I29" i="23"/>
  <c r="S42" i="23"/>
  <c r="Q42" i="23"/>
  <c r="I42" i="23"/>
  <c r="S19" i="23"/>
  <c r="Q19" i="23"/>
  <c r="I19" i="23"/>
  <c r="S35" i="23"/>
  <c r="Q35" i="23"/>
  <c r="I35" i="23"/>
  <c r="S37" i="23"/>
  <c r="Q37" i="23"/>
  <c r="I37" i="23"/>
  <c r="S17" i="23"/>
  <c r="Q17" i="23"/>
  <c r="I17" i="23"/>
  <c r="S41" i="23"/>
  <c r="Q41" i="23"/>
  <c r="I41" i="23"/>
  <c r="S10" i="23"/>
  <c r="Q10" i="23"/>
  <c r="I10" i="23"/>
  <c r="S16" i="23"/>
  <c r="Q16" i="23"/>
  <c r="I16" i="23"/>
  <c r="S34" i="23"/>
  <c r="Q34" i="23"/>
  <c r="I34" i="23"/>
  <c r="S28" i="23"/>
  <c r="Q28" i="23"/>
  <c r="I28" i="23"/>
  <c r="S27" i="23"/>
  <c r="Q27" i="23"/>
  <c r="I27" i="23"/>
  <c r="S8" i="23"/>
  <c r="Q8" i="23"/>
  <c r="I8" i="23"/>
  <c r="S40" i="23"/>
  <c r="Q40" i="23"/>
  <c r="I40" i="23"/>
  <c r="S14" i="23"/>
  <c r="Q14" i="23"/>
  <c r="I14" i="23"/>
  <c r="S11" i="23"/>
  <c r="Q11" i="23"/>
  <c r="I11" i="23"/>
  <c r="S15" i="23"/>
  <c r="Q15" i="23"/>
  <c r="I102" i="22"/>
  <c r="I101" i="22"/>
  <c r="I100" i="22"/>
  <c r="I99" i="22"/>
  <c r="I98" i="22"/>
  <c r="I97" i="22"/>
  <c r="I96" i="22"/>
  <c r="I95" i="22"/>
  <c r="J95" i="22" s="1"/>
  <c r="O61" i="22" s="1"/>
  <c r="I94" i="22"/>
  <c r="I93" i="22"/>
  <c r="I92" i="22"/>
  <c r="I91" i="22"/>
  <c r="I90" i="22"/>
  <c r="I89" i="22"/>
  <c r="I88" i="22"/>
  <c r="I87" i="22"/>
  <c r="I86" i="22"/>
  <c r="I85" i="22"/>
  <c r="I84" i="22"/>
  <c r="I83" i="22"/>
  <c r="I82" i="22"/>
  <c r="I81" i="22"/>
  <c r="I80" i="22"/>
  <c r="I79" i="22"/>
  <c r="J79" i="22" s="1"/>
  <c r="O54" i="22" s="1"/>
  <c r="I78" i="22"/>
  <c r="I77" i="22"/>
  <c r="I76" i="22"/>
  <c r="I75" i="22"/>
  <c r="I74" i="22"/>
  <c r="I73" i="22"/>
  <c r="I72" i="22"/>
  <c r="I71" i="22"/>
  <c r="J71" i="22" s="1"/>
  <c r="O50" i="22" s="1"/>
  <c r="I70" i="22"/>
  <c r="I69" i="22"/>
  <c r="I68" i="22"/>
  <c r="I67" i="22"/>
  <c r="I66" i="22"/>
  <c r="I65" i="22"/>
  <c r="J65" i="22" s="1"/>
  <c r="O49" i="22" s="1"/>
  <c r="I64" i="22"/>
  <c r="I63" i="22"/>
  <c r="J63" i="22" s="1"/>
  <c r="O48" i="22" s="1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6" i="22"/>
  <c r="I5" i="22"/>
  <c r="J97" i="22" l="1"/>
  <c r="O62" i="22" s="1"/>
  <c r="J13" i="22"/>
  <c r="O44" i="22" s="1"/>
  <c r="J19" i="22"/>
  <c r="O45" i="22" s="1"/>
  <c r="J43" i="22"/>
  <c r="O46" i="22" s="1"/>
  <c r="J83" i="22"/>
  <c r="O55" i="22" s="1"/>
  <c r="J87" i="22"/>
  <c r="O57" i="22" s="1"/>
  <c r="J73" i="22"/>
  <c r="O51" i="22" s="1"/>
  <c r="J75" i="22"/>
  <c r="O52" i="22" s="1"/>
  <c r="J89" i="22"/>
  <c r="O58" i="22" s="1"/>
  <c r="J91" i="22"/>
  <c r="O59" i="22" s="1"/>
  <c r="J15" i="22"/>
  <c r="O42" i="22" s="1"/>
  <c r="J35" i="22"/>
  <c r="O29" i="22" s="1"/>
  <c r="J39" i="22"/>
  <c r="O27" i="22" s="1"/>
  <c r="J9" i="22"/>
  <c r="O25" i="22" s="1"/>
  <c r="J61" i="22"/>
  <c r="O18" i="22" s="1"/>
  <c r="J21" i="22"/>
  <c r="O30" i="22" s="1"/>
  <c r="J17" i="22"/>
  <c r="O26" i="22" s="1"/>
  <c r="J31" i="22"/>
  <c r="O28" i="22" s="1"/>
  <c r="J67" i="22"/>
  <c r="O19" i="22" s="1"/>
  <c r="J55" i="22"/>
  <c r="O16" i="22" s="1"/>
  <c r="J59" i="22"/>
  <c r="O24" i="22" s="1"/>
  <c r="J53" i="22"/>
  <c r="O15" i="22" s="1"/>
  <c r="J29" i="22"/>
  <c r="O17" i="22" s="1"/>
  <c r="J99" i="22"/>
  <c r="O41" i="22" s="1"/>
  <c r="J23" i="22"/>
  <c r="O40" i="22" s="1"/>
  <c r="J5" i="22"/>
  <c r="O33" i="22" s="1"/>
  <c r="J11" i="22"/>
  <c r="O43" i="22" s="1"/>
  <c r="J49" i="22"/>
  <c r="O37" i="22" s="1"/>
  <c r="J51" i="22"/>
  <c r="O38" i="22" s="1"/>
  <c r="J47" i="22"/>
  <c r="O35" i="22" s="1"/>
  <c r="J41" i="22"/>
  <c r="O20" i="22" s="1"/>
  <c r="J27" i="22"/>
  <c r="O23" i="22" s="1"/>
  <c r="J37" i="22"/>
  <c r="O14" i="22" s="1"/>
  <c r="J81" i="22"/>
  <c r="O34" i="22" s="1"/>
  <c r="J7" i="22"/>
  <c r="O39" i="22" s="1"/>
  <c r="J25" i="22"/>
  <c r="O22" i="22" s="1"/>
  <c r="J33" i="22"/>
  <c r="O31" i="22" s="1"/>
  <c r="J45" i="22"/>
  <c r="O47" i="22" s="1"/>
  <c r="J57" i="22"/>
  <c r="O32" i="22" s="1"/>
  <c r="J69" i="22"/>
  <c r="O21" i="22" s="1"/>
  <c r="J77" i="22"/>
  <c r="O53" i="22" s="1"/>
  <c r="J85" i="22"/>
  <c r="O56" i="22" s="1"/>
  <c r="J93" i="22"/>
  <c r="O60" i="22" s="1"/>
  <c r="J101" i="22"/>
  <c r="O36" i="22" s="1"/>
  <c r="O18" i="20" l="1"/>
  <c r="G18" i="20"/>
  <c r="M18" i="20" l="1"/>
  <c r="M45" i="20"/>
  <c r="G105" i="21" l="1"/>
  <c r="G104" i="21"/>
  <c r="G103" i="21"/>
  <c r="G102" i="21"/>
  <c r="G101" i="21"/>
  <c r="G100" i="21"/>
  <c r="G99" i="21"/>
  <c r="G98" i="21"/>
  <c r="G97" i="21"/>
  <c r="G96" i="21"/>
  <c r="G95" i="21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I10" i="21" l="1"/>
  <c r="M40" i="21" s="1"/>
  <c r="I30" i="21"/>
  <c r="M32" i="21" s="1"/>
  <c r="I32" i="21"/>
  <c r="M14" i="21" s="1"/>
  <c r="I34" i="21"/>
  <c r="M42" i="21" s="1"/>
  <c r="I42" i="21"/>
  <c r="M20" i="21" s="1"/>
  <c r="I66" i="21"/>
  <c r="M38" i="21" s="1"/>
  <c r="I12" i="21"/>
  <c r="M22" i="21" s="1"/>
  <c r="I14" i="21"/>
  <c r="M25" i="21" s="1"/>
  <c r="I18" i="21"/>
  <c r="M18" i="21" s="1"/>
  <c r="I20" i="21"/>
  <c r="M21" i="21" s="1"/>
  <c r="I22" i="21"/>
  <c r="M37" i="21" s="1"/>
  <c r="I26" i="21"/>
  <c r="M30" i="21" s="1"/>
  <c r="I28" i="21"/>
  <c r="M33" i="21" s="1"/>
  <c r="I68" i="21"/>
  <c r="M45" i="21" s="1"/>
  <c r="I70" i="21"/>
  <c r="M46" i="21" s="1"/>
  <c r="I72" i="21"/>
  <c r="M29" i="21" s="1"/>
  <c r="I74" i="21"/>
  <c r="M47" i="21" s="1"/>
  <c r="I78" i="21"/>
  <c r="M49" i="21" s="1"/>
  <c r="I90" i="21"/>
  <c r="M55" i="21" s="1"/>
  <c r="I36" i="21"/>
  <c r="M34" i="21" s="1"/>
  <c r="I38" i="21"/>
  <c r="M31" i="21" s="1"/>
  <c r="I40" i="21"/>
  <c r="M27" i="21" s="1"/>
  <c r="I44" i="21"/>
  <c r="M16" i="21" s="1"/>
  <c r="I48" i="21"/>
  <c r="M43" i="21" s="1"/>
  <c r="I50" i="21"/>
  <c r="M44" i="21" s="1"/>
  <c r="I56" i="21"/>
  <c r="M19" i="21" s="1"/>
  <c r="I92" i="21"/>
  <c r="M56" i="21" s="1"/>
  <c r="I94" i="21"/>
  <c r="M57" i="21" s="1"/>
  <c r="I98" i="21"/>
  <c r="M59" i="21" s="1"/>
  <c r="I52" i="21"/>
  <c r="M24" i="21" s="1"/>
  <c r="I60" i="21"/>
  <c r="M13" i="21" s="1"/>
  <c r="I62" i="21"/>
  <c r="M28" i="21" s="1"/>
  <c r="I80" i="21"/>
  <c r="M50" i="21" s="1"/>
  <c r="I82" i="21"/>
  <c r="M51" i="21" s="1"/>
  <c r="I100" i="21"/>
  <c r="M60" i="21" s="1"/>
  <c r="I102" i="21"/>
  <c r="M36" i="21" s="1"/>
  <c r="I8" i="21"/>
  <c r="M39" i="21" s="1"/>
  <c r="I16" i="21"/>
  <c r="M41" i="21" s="1"/>
  <c r="I24" i="21"/>
  <c r="M15" i="21" s="1"/>
  <c r="I46" i="21"/>
  <c r="M23" i="21" s="1"/>
  <c r="I54" i="21"/>
  <c r="M35" i="21" s="1"/>
  <c r="I58" i="21"/>
  <c r="M12" i="21" s="1"/>
  <c r="I64" i="21"/>
  <c r="M17" i="21" s="1"/>
  <c r="I76" i="21"/>
  <c r="M48" i="21" s="1"/>
  <c r="I84" i="21"/>
  <c r="M52" i="21" s="1"/>
  <c r="I86" i="21"/>
  <c r="M53" i="21" s="1"/>
  <c r="I88" i="21"/>
  <c r="M54" i="21" s="1"/>
  <c r="I96" i="21"/>
  <c r="M58" i="21" s="1"/>
  <c r="I104" i="21"/>
  <c r="M26" i="21" s="1"/>
  <c r="O15" i="20"/>
  <c r="O16" i="20"/>
  <c r="O13" i="20"/>
  <c r="O17" i="20"/>
  <c r="O11" i="20"/>
  <c r="O9" i="20"/>
  <c r="O19" i="20"/>
  <c r="O20" i="20"/>
  <c r="O21" i="20"/>
  <c r="O8" i="20"/>
  <c r="O10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12" i="20"/>
  <c r="O14" i="20"/>
  <c r="M11" i="20"/>
  <c r="M9" i="20"/>
  <c r="M10" i="20"/>
  <c r="M12" i="20"/>
  <c r="M13" i="20"/>
  <c r="M14" i="20"/>
  <c r="M15" i="20"/>
  <c r="M16" i="20"/>
  <c r="M17" i="20"/>
  <c r="M44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8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44" i="20"/>
  <c r="G17" i="20"/>
  <c r="G16" i="20"/>
  <c r="G15" i="20"/>
  <c r="G14" i="20"/>
  <c r="G13" i="20"/>
  <c r="G12" i="20"/>
  <c r="G11" i="20"/>
  <c r="G10" i="20"/>
  <c r="G9" i="20"/>
  <c r="G8" i="20"/>
  <c r="I6" i="18" l="1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J31" i="18" s="1"/>
  <c r="O47" i="18" s="1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J55" i="18" s="1"/>
  <c r="O21" i="18" s="1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5" i="18"/>
  <c r="AE44" i="17"/>
  <c r="AE45" i="17"/>
  <c r="AE46" i="17"/>
  <c r="AE47" i="17"/>
  <c r="AE48" i="17"/>
  <c r="AE49" i="17"/>
  <c r="AE50" i="17"/>
  <c r="AE51" i="17"/>
  <c r="P44" i="17"/>
  <c r="P45" i="17"/>
  <c r="P46" i="17"/>
  <c r="P47" i="17"/>
  <c r="P48" i="17"/>
  <c r="P49" i="17"/>
  <c r="P50" i="17"/>
  <c r="P51" i="17"/>
  <c r="P10" i="17"/>
  <c r="AE10" i="17"/>
  <c r="AG9" i="17"/>
  <c r="P20" i="17"/>
  <c r="AE20" i="17"/>
  <c r="AG15" i="17"/>
  <c r="P22" i="17"/>
  <c r="AE22" i="17"/>
  <c r="AG13" i="17"/>
  <c r="P35" i="17"/>
  <c r="AE35" i="17"/>
  <c r="AG8" i="17"/>
  <c r="P8" i="17"/>
  <c r="AE8" i="17"/>
  <c r="AG12" i="17"/>
  <c r="J79" i="18"/>
  <c r="O53" i="18" s="1"/>
  <c r="J43" i="18"/>
  <c r="O35" i="18" s="1"/>
  <c r="AE25" i="17"/>
  <c r="AE21" i="17"/>
  <c r="AE27" i="17"/>
  <c r="AE24" i="17"/>
  <c r="AE19" i="17"/>
  <c r="AE28" i="17"/>
  <c r="AE14" i="17"/>
  <c r="AE32" i="17"/>
  <c r="AE13" i="17"/>
  <c r="AE16" i="17"/>
  <c r="AE37" i="17"/>
  <c r="AE38" i="17"/>
  <c r="AE33" i="17"/>
  <c r="AE17" i="17"/>
  <c r="AE39" i="17"/>
  <c r="AE40" i="17"/>
  <c r="AE36" i="17"/>
  <c r="AE41" i="17"/>
  <c r="AE15" i="17"/>
  <c r="AE31" i="17"/>
  <c r="AE34" i="17"/>
  <c r="AE42" i="17"/>
  <c r="AE11" i="17"/>
  <c r="AE12" i="17"/>
  <c r="AE30" i="17"/>
  <c r="AE18" i="17"/>
  <c r="AE29" i="17"/>
  <c r="AE26" i="17"/>
  <c r="AE23" i="17"/>
  <c r="AE43" i="17"/>
  <c r="AE9" i="17"/>
  <c r="P25" i="17"/>
  <c r="P21" i="17"/>
  <c r="P27" i="17"/>
  <c r="P24" i="17"/>
  <c r="P19" i="17"/>
  <c r="P28" i="17"/>
  <c r="P14" i="17"/>
  <c r="P32" i="17"/>
  <c r="P13" i="17"/>
  <c r="P16" i="17"/>
  <c r="P37" i="17"/>
  <c r="P38" i="17"/>
  <c r="P33" i="17"/>
  <c r="P17" i="17"/>
  <c r="P39" i="17"/>
  <c r="P40" i="17"/>
  <c r="P36" i="17"/>
  <c r="P41" i="17"/>
  <c r="P15" i="17"/>
  <c r="P31" i="17"/>
  <c r="P34" i="17"/>
  <c r="P42" i="17"/>
  <c r="P11" i="17"/>
  <c r="P12" i="17"/>
  <c r="P30" i="17"/>
  <c r="P18" i="17"/>
  <c r="P29" i="17"/>
  <c r="P26" i="17"/>
  <c r="P23" i="17"/>
  <c r="P43" i="17"/>
  <c r="P9" i="17"/>
  <c r="AG43" i="17"/>
  <c r="AG42" i="17"/>
  <c r="AG41" i="17"/>
  <c r="AG40" i="17"/>
  <c r="AG39" i="17"/>
  <c r="AG38" i="17"/>
  <c r="AG37" i="17"/>
  <c r="AG33" i="17"/>
  <c r="AG22" i="17"/>
  <c r="AG26" i="17"/>
  <c r="AG36" i="17"/>
  <c r="AG27" i="17"/>
  <c r="AG31" i="17"/>
  <c r="AG35" i="17"/>
  <c r="AG20" i="17"/>
  <c r="AG34" i="17"/>
  <c r="AG25" i="17"/>
  <c r="AG32" i="17"/>
  <c r="AG30" i="17"/>
  <c r="AG28" i="17"/>
  <c r="AG29" i="17"/>
  <c r="AG21" i="17"/>
  <c r="AG14" i="17"/>
  <c r="AG24" i="17"/>
  <c r="AG16" i="17"/>
  <c r="AG19" i="17"/>
  <c r="AG23" i="17"/>
  <c r="AG11" i="17"/>
  <c r="AG18" i="17"/>
  <c r="AG17" i="17"/>
  <c r="AG10" i="17"/>
  <c r="J95" i="18" l="1"/>
  <c r="O60" i="18" s="1"/>
  <c r="J63" i="18"/>
  <c r="O49" i="18" s="1"/>
  <c r="J87" i="18"/>
  <c r="O56" i="18" s="1"/>
  <c r="J75" i="18"/>
  <c r="O51" i="18" s="1"/>
  <c r="J25" i="18"/>
  <c r="O19" i="18" s="1"/>
  <c r="J97" i="18"/>
  <c r="O61" i="18" s="1"/>
  <c r="J83" i="18"/>
  <c r="O54" i="18" s="1"/>
  <c r="J81" i="18"/>
  <c r="O30" i="18" s="1"/>
  <c r="J77" i="18"/>
  <c r="O52" i="18" s="1"/>
  <c r="J73" i="18"/>
  <c r="O50" i="18" s="1"/>
  <c r="J69" i="18"/>
  <c r="O25" i="18" s="1"/>
  <c r="J45" i="18"/>
  <c r="O48" i="18" s="1"/>
  <c r="J39" i="18"/>
  <c r="O29" i="18" s="1"/>
  <c r="J33" i="18"/>
  <c r="O43" i="18" s="1"/>
  <c r="J29" i="18"/>
  <c r="O22" i="18" s="1"/>
  <c r="J101" i="18"/>
  <c r="O44" i="18" s="1"/>
  <c r="J93" i="18"/>
  <c r="O59" i="18" s="1"/>
  <c r="J89" i="18"/>
  <c r="O57" i="18" s="1"/>
  <c r="J91" i="18"/>
  <c r="O58" i="18" s="1"/>
  <c r="J99" i="18"/>
  <c r="O62" i="18" s="1"/>
  <c r="J85" i="18"/>
  <c r="O55" i="18" s="1"/>
  <c r="J9" i="18"/>
  <c r="O46" i="18" s="1"/>
  <c r="J53" i="18"/>
  <c r="O34" i="18" s="1"/>
  <c r="J51" i="18"/>
  <c r="O27" i="18" s="1"/>
  <c r="J49" i="18"/>
  <c r="O39" i="18" s="1"/>
  <c r="J47" i="18"/>
  <c r="O17" i="18" s="1"/>
  <c r="J21" i="18"/>
  <c r="O41" i="18" s="1"/>
  <c r="J19" i="18"/>
  <c r="O23" i="18" s="1"/>
  <c r="J13" i="18"/>
  <c r="O36" i="18" s="1"/>
  <c r="J11" i="18"/>
  <c r="O24" i="18" s="1"/>
  <c r="J7" i="18"/>
  <c r="O38" i="18" s="1"/>
  <c r="J5" i="18"/>
  <c r="O15" i="18" s="1"/>
  <c r="J23" i="18"/>
  <c r="O42" i="18" s="1"/>
  <c r="J37" i="18"/>
  <c r="O18" i="18" s="1"/>
  <c r="J41" i="18"/>
  <c r="O40" i="18" s="1"/>
  <c r="J27" i="18"/>
  <c r="O14" i="18" s="1"/>
  <c r="J17" i="18"/>
  <c r="O16" i="18" s="1"/>
  <c r="J61" i="18"/>
  <c r="O33" i="18" s="1"/>
  <c r="J71" i="18"/>
  <c r="O28" i="18" s="1"/>
  <c r="J35" i="18"/>
  <c r="O20" i="18" s="1"/>
  <c r="J65" i="18"/>
  <c r="O32" i="18" s="1"/>
  <c r="J57" i="18"/>
  <c r="O26" i="18" s="1"/>
  <c r="J67" i="18"/>
  <c r="O37" i="18" s="1"/>
  <c r="J59" i="18"/>
  <c r="O31" i="18" s="1"/>
  <c r="J15" i="18"/>
  <c r="O45" i="18" s="1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E36" i="15"/>
  <c r="E26" i="15"/>
  <c r="E12" i="15"/>
  <c r="E43" i="15"/>
  <c r="E21" i="15"/>
  <c r="E10" i="15"/>
  <c r="E17" i="15"/>
  <c r="E35" i="15"/>
  <c r="E27" i="15"/>
  <c r="E22" i="15"/>
  <c r="E15" i="15"/>
  <c r="E19" i="15"/>
  <c r="E40" i="15"/>
  <c r="E20" i="15"/>
  <c r="E18" i="15"/>
  <c r="E13" i="15"/>
  <c r="E9" i="15"/>
  <c r="E8" i="15"/>
  <c r="E31" i="15"/>
  <c r="E25" i="15"/>
  <c r="E39" i="15"/>
  <c r="E24" i="15"/>
  <c r="E37" i="15"/>
  <c r="E33" i="15"/>
  <c r="E16" i="15"/>
  <c r="E14" i="15"/>
  <c r="E23" i="15"/>
  <c r="E41" i="15"/>
  <c r="E28" i="15"/>
  <c r="E11" i="15"/>
  <c r="E29" i="15"/>
  <c r="E30" i="15"/>
  <c r="E32" i="15"/>
  <c r="E38" i="15"/>
  <c r="E42" i="15"/>
  <c r="E34" i="15"/>
  <c r="G9" i="13" l="1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L32" i="13" s="1"/>
  <c r="G28" i="13"/>
  <c r="L33" i="13" s="1"/>
  <c r="G29" i="13"/>
  <c r="L34" i="13" s="1"/>
  <c r="G30" i="13"/>
  <c r="G31" i="13"/>
  <c r="L36" i="13" s="1"/>
  <c r="G32" i="13"/>
  <c r="G33" i="13"/>
  <c r="L38" i="13" s="1"/>
  <c r="G34" i="13"/>
  <c r="G35" i="13"/>
  <c r="L40" i="13" s="1"/>
  <c r="G36" i="13"/>
  <c r="G37" i="13"/>
  <c r="L42" i="13" s="1"/>
  <c r="G38" i="13"/>
  <c r="G39" i="13"/>
  <c r="L44" i="13" s="1"/>
  <c r="G40" i="13"/>
  <c r="G41" i="13"/>
  <c r="L46" i="13" s="1"/>
  <c r="G42" i="13"/>
  <c r="L47" i="13" s="1"/>
  <c r="G43" i="13"/>
  <c r="L48" i="13" s="1"/>
  <c r="G44" i="13"/>
  <c r="G45" i="13"/>
  <c r="G46" i="13"/>
  <c r="G47" i="13"/>
  <c r="G48" i="13"/>
  <c r="G49" i="13"/>
  <c r="G50" i="13"/>
  <c r="G51" i="13"/>
  <c r="G52" i="13"/>
  <c r="G53" i="13"/>
  <c r="G8" i="13"/>
  <c r="G126" i="12"/>
  <c r="G127" i="12"/>
  <c r="G128" i="12"/>
  <c r="G129" i="12"/>
  <c r="G130" i="12"/>
  <c r="G131" i="12"/>
  <c r="G132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L31" i="13" l="1"/>
  <c r="L28" i="13"/>
  <c r="L24" i="13"/>
  <c r="L30" i="13"/>
  <c r="L22" i="13"/>
  <c r="L18" i="13"/>
  <c r="L23" i="13"/>
  <c r="L26" i="13"/>
  <c r="L20" i="13"/>
  <c r="L16" i="13"/>
  <c r="L13" i="13"/>
  <c r="L45" i="13"/>
  <c r="L43" i="13"/>
  <c r="L41" i="13"/>
  <c r="L39" i="13"/>
  <c r="L37" i="13"/>
  <c r="L35" i="13"/>
  <c r="L29" i="13"/>
  <c r="L27" i="13"/>
  <c r="L25" i="13"/>
  <c r="L21" i="13"/>
  <c r="L19" i="13"/>
  <c r="L17" i="13"/>
  <c r="L15" i="13"/>
  <c r="L14" i="13"/>
  <c r="G9" i="12" l="1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8" i="12"/>
  <c r="I8" i="12" l="1"/>
  <c r="M12" i="12" s="1"/>
  <c r="I72" i="12"/>
  <c r="I40" i="12"/>
  <c r="I104" i="12"/>
  <c r="M60" i="12" s="1"/>
  <c r="I102" i="12"/>
  <c r="M59" i="12" s="1"/>
  <c r="I100" i="12"/>
  <c r="M58" i="12" s="1"/>
  <c r="I98" i="12"/>
  <c r="M57" i="12" s="1"/>
  <c r="I96" i="12"/>
  <c r="M56" i="12" s="1"/>
  <c r="I94" i="12"/>
  <c r="M55" i="12" s="1"/>
  <c r="I92" i="12"/>
  <c r="M54" i="12" s="1"/>
  <c r="I90" i="12"/>
  <c r="M53" i="12" s="1"/>
  <c r="I88" i="12"/>
  <c r="M52" i="12" s="1"/>
  <c r="I86" i="12"/>
  <c r="M51" i="12" s="1"/>
  <c r="I84" i="12"/>
  <c r="M50" i="12" s="1"/>
  <c r="I82" i="12"/>
  <c r="M49" i="12" s="1"/>
  <c r="I80" i="12"/>
  <c r="M48" i="12" s="1"/>
  <c r="I78" i="12"/>
  <c r="M47" i="12" s="1"/>
  <c r="I76" i="12"/>
  <c r="M46" i="12" s="1"/>
  <c r="I74" i="12"/>
  <c r="M45" i="12" s="1"/>
  <c r="M44" i="12"/>
  <c r="I70" i="12"/>
  <c r="M43" i="12" s="1"/>
  <c r="I68" i="12"/>
  <c r="M42" i="12" s="1"/>
  <c r="I66" i="12"/>
  <c r="M41" i="12" s="1"/>
  <c r="I64" i="12"/>
  <c r="M40" i="12" s="1"/>
  <c r="I62" i="12"/>
  <c r="M39" i="12" s="1"/>
  <c r="I60" i="12"/>
  <c r="M38" i="12" s="1"/>
  <c r="I58" i="12"/>
  <c r="M37" i="12" s="1"/>
  <c r="I56" i="12"/>
  <c r="M36" i="12" s="1"/>
  <c r="I54" i="12"/>
  <c r="M35" i="12" s="1"/>
  <c r="I48" i="12"/>
  <c r="M32" i="12" s="1"/>
  <c r="I44" i="12"/>
  <c r="M30" i="12" s="1"/>
  <c r="I42" i="12"/>
  <c r="M29" i="12" s="1"/>
  <c r="M28" i="12"/>
  <c r="I38" i="12"/>
  <c r="M27" i="12" s="1"/>
  <c r="I36" i="12"/>
  <c r="M26" i="12" s="1"/>
  <c r="I34" i="12"/>
  <c r="M25" i="12" s="1"/>
  <c r="I32" i="12"/>
  <c r="M24" i="12" s="1"/>
  <c r="I30" i="12"/>
  <c r="M23" i="12" s="1"/>
  <c r="I28" i="12"/>
  <c r="M22" i="12" s="1"/>
  <c r="I26" i="12"/>
  <c r="M21" i="12" s="1"/>
  <c r="I24" i="12"/>
  <c r="M20" i="12" s="1"/>
  <c r="I22" i="12"/>
  <c r="M19" i="12" s="1"/>
  <c r="I18" i="12"/>
  <c r="M17" i="12" s="1"/>
  <c r="I16" i="12"/>
  <c r="M16" i="12" s="1"/>
  <c r="I14" i="12"/>
  <c r="M15" i="12" s="1"/>
  <c r="I12" i="12"/>
  <c r="M14" i="12" s="1"/>
  <c r="I10" i="12"/>
  <c r="M13" i="12" s="1"/>
  <c r="I52" i="12"/>
  <c r="M34" i="12" s="1"/>
  <c r="I50" i="12"/>
  <c r="M33" i="12" s="1"/>
  <c r="I46" i="12"/>
  <c r="M31" i="12" s="1"/>
  <c r="I20" i="12"/>
  <c r="M18" i="12" s="1"/>
</calcChain>
</file>

<file path=xl/sharedStrings.xml><?xml version="1.0" encoding="utf-8"?>
<sst xmlns="http://schemas.openxmlformats.org/spreadsheetml/2006/main" count="2147" uniqueCount="634">
  <si>
    <t>№ п/п</t>
  </si>
  <si>
    <t>Учреждение образования</t>
  </si>
  <si>
    <t>Дартс</t>
  </si>
  <si>
    <t>Сумма мест</t>
  </si>
  <si>
    <t>СШ №1</t>
  </si>
  <si>
    <t>СШ №2</t>
  </si>
  <si>
    <t>Гимназия</t>
  </si>
  <si>
    <t>СШ №5</t>
  </si>
  <si>
    <t>СШ №6</t>
  </si>
  <si>
    <t>СШ №7</t>
  </si>
  <si>
    <t>СШ №8</t>
  </si>
  <si>
    <t>СШ №9</t>
  </si>
  <si>
    <t>СШ №10</t>
  </si>
  <si>
    <t>СШ №11</t>
  </si>
  <si>
    <t>СШ №12</t>
  </si>
  <si>
    <t>СШ №13</t>
  </si>
  <si>
    <t>СШ №14</t>
  </si>
  <si>
    <t>СШ №15</t>
  </si>
  <si>
    <t>СШ №16</t>
  </si>
  <si>
    <t>Барбаровская БШ</t>
  </si>
  <si>
    <t>Каменская СШ</t>
  </si>
  <si>
    <t>Козенская СШ</t>
  </si>
  <si>
    <t>Криничанская СШ</t>
  </si>
  <si>
    <t>Махновичская СШ</t>
  </si>
  <si>
    <t>Моисеевская СШ</t>
  </si>
  <si>
    <t>Прудковская СШ</t>
  </si>
  <si>
    <t>Руднянская СШ</t>
  </si>
  <si>
    <t>Скрыгаловская СШ</t>
  </si>
  <si>
    <t>Слободская СШ</t>
  </si>
  <si>
    <t>Центр туризма</t>
  </si>
  <si>
    <t>Центр технического творчества</t>
  </si>
  <si>
    <t>СДЮШОР №1</t>
  </si>
  <si>
    <t>СДЮШОР №2</t>
  </si>
  <si>
    <t>СДЮШОР №3</t>
  </si>
  <si>
    <t>Клуб "Урожай"</t>
  </si>
  <si>
    <t>Мелешковичский я/с-СШ</t>
  </si>
  <si>
    <t>Осовецкий я/с-СШ</t>
  </si>
  <si>
    <t>Бельская БШ</t>
  </si>
  <si>
    <t>Итоговое место</t>
  </si>
  <si>
    <t>Я/с №3</t>
  </si>
  <si>
    <t>Я/с №7</t>
  </si>
  <si>
    <t>Я/с №9</t>
  </si>
  <si>
    <t>Я/с №10</t>
  </si>
  <si>
    <t>Спец. я/с №12</t>
  </si>
  <si>
    <t>Сан. я/с №13</t>
  </si>
  <si>
    <t>Я/с №15</t>
  </si>
  <si>
    <t>Я/с №17</t>
  </si>
  <si>
    <t>Я/с №19</t>
  </si>
  <si>
    <t>Сан. я/с №21</t>
  </si>
  <si>
    <t>Я/с №23</t>
  </si>
  <si>
    <t>Я/с №24</t>
  </si>
  <si>
    <t>Я/с №26</t>
  </si>
  <si>
    <t>Я/с №27</t>
  </si>
  <si>
    <t>Я/с №28</t>
  </si>
  <si>
    <t>Я/с №29</t>
  </si>
  <si>
    <t>Спец. я/с №30</t>
  </si>
  <si>
    <t>Я/с №31</t>
  </si>
  <si>
    <t>Я/с №33</t>
  </si>
  <si>
    <t>Я/с №34</t>
  </si>
  <si>
    <t>Я/с №35</t>
  </si>
  <si>
    <t>Я/с №36</t>
  </si>
  <si>
    <t>Я/с №37</t>
  </si>
  <si>
    <t>Я/с №38</t>
  </si>
  <si>
    <t>Я/с №39</t>
  </si>
  <si>
    <t>Козенския я/с №1</t>
  </si>
  <si>
    <t>Творичевский д/с-БШ</t>
  </si>
  <si>
    <t>Романовский д/с</t>
  </si>
  <si>
    <t>Глиницкий д/с-БШ</t>
  </si>
  <si>
    <t>Зимовищский д/с-БШ</t>
  </si>
  <si>
    <t>МРЦКРОиР</t>
  </si>
  <si>
    <t>Детский дом</t>
  </si>
  <si>
    <t>Барбаровский я/с</t>
  </si>
  <si>
    <t>Бобренятский я/с</t>
  </si>
  <si>
    <t>Бельский я/с</t>
  </si>
  <si>
    <t>Каменский я/с</t>
  </si>
  <si>
    <t>Козенский ДЦРР</t>
  </si>
  <si>
    <t>Криничанский я/с</t>
  </si>
  <si>
    <t>Махновичский я/с</t>
  </si>
  <si>
    <t>Моисеевский д/с</t>
  </si>
  <si>
    <t>Прудковский я/с</t>
  </si>
  <si>
    <t>Руднянский я/с</t>
  </si>
  <si>
    <t>Скрыгаловский я/с</t>
  </si>
  <si>
    <t>Сосновский я/с</t>
  </si>
  <si>
    <t>Слободской я/с</t>
  </si>
  <si>
    <t>СПЦ</t>
  </si>
  <si>
    <t>Центр творчества</t>
  </si>
  <si>
    <t>Областной лицей</t>
  </si>
  <si>
    <t>ДЦРР г. Мозыря</t>
  </si>
  <si>
    <t>Отдел образования</t>
  </si>
  <si>
    <t>Ф.И.О. учасника</t>
  </si>
  <si>
    <t>Очки</t>
  </si>
  <si>
    <t>Место</t>
  </si>
  <si>
    <t>Сумма очков</t>
  </si>
  <si>
    <t>Я/с №40</t>
  </si>
  <si>
    <t>Мужчины</t>
  </si>
  <si>
    <t>Женщины</t>
  </si>
  <si>
    <t>Итоговые очки</t>
  </si>
  <si>
    <t>г. Мозырь</t>
  </si>
  <si>
    <t xml:space="preserve"> Девятая районная спартакиада работников учреждений образования и спорта Мозырского района</t>
  </si>
  <si>
    <t>Вознюк Е.</t>
  </si>
  <si>
    <t>Зборовская Т.</t>
  </si>
  <si>
    <t>Сема К.</t>
  </si>
  <si>
    <t>Ярош А.</t>
  </si>
  <si>
    <t>Никитенко Н.</t>
  </si>
  <si>
    <t>Клименко Г.</t>
  </si>
  <si>
    <t>Корнейчук А.</t>
  </si>
  <si>
    <t>Макаревич А.</t>
  </si>
  <si>
    <t>Кушнер Т.</t>
  </si>
  <si>
    <t>Раевская Н.</t>
  </si>
  <si>
    <t>Пальченко А.</t>
  </si>
  <si>
    <t>Прокопович Э.</t>
  </si>
  <si>
    <t>Дубодел А.</t>
  </si>
  <si>
    <t>Кошман О.</t>
  </si>
  <si>
    <t>Бурьян Л.</t>
  </si>
  <si>
    <t>Девятая районная спартакиада работников учреждений образования и спорта Мозырского района</t>
  </si>
  <si>
    <t>Средняя школа №1</t>
  </si>
  <si>
    <t>Средняя школа №2</t>
  </si>
  <si>
    <t>Средняя школа №5</t>
  </si>
  <si>
    <t>Средняя школа №6</t>
  </si>
  <si>
    <t>Средняя школа №7</t>
  </si>
  <si>
    <t>Средняя школа №8</t>
  </si>
  <si>
    <t>Средняя школа №9</t>
  </si>
  <si>
    <t>Средняя школа №10</t>
  </si>
  <si>
    <t>Средняя школа №11</t>
  </si>
  <si>
    <t>Средняя школа №12</t>
  </si>
  <si>
    <t>Средняя школа №13</t>
  </si>
  <si>
    <t>Средняя школа №14</t>
  </si>
  <si>
    <t>Средняя школа №15</t>
  </si>
  <si>
    <t>Средняя школа №16</t>
  </si>
  <si>
    <t>Мозырский детский дом</t>
  </si>
  <si>
    <t>III Место</t>
  </si>
  <si>
    <t>I Место</t>
  </si>
  <si>
    <t>II Место</t>
  </si>
  <si>
    <t>Неполный состав (сняты)</t>
  </si>
  <si>
    <t>Неявились</t>
  </si>
  <si>
    <t>Цветовые обозначения</t>
  </si>
  <si>
    <t>Результат</t>
  </si>
  <si>
    <t>Коэф.</t>
  </si>
  <si>
    <t>Очки с учетом коэф.</t>
  </si>
  <si>
    <r>
      <t xml:space="preserve">Протокол </t>
    </r>
    <r>
      <rPr>
        <b/>
        <sz val="14"/>
        <color theme="1"/>
        <rFont val="Times New Roman"/>
        <family val="1"/>
        <charset val="204"/>
      </rPr>
      <t>личных</t>
    </r>
    <r>
      <rPr>
        <sz val="14"/>
        <color theme="1"/>
        <rFont val="Times New Roman"/>
        <family val="1"/>
        <charset val="204"/>
      </rPr>
      <t xml:space="preserve">  соревнований по силовым упражнениям (II Группа)</t>
    </r>
  </si>
  <si>
    <t>20 января 2018</t>
  </si>
  <si>
    <t>У "Специализированая детско-юношеская школа олимпийского резерва №2 г.Мозыря"</t>
  </si>
  <si>
    <r>
      <t>Протокол</t>
    </r>
    <r>
      <rPr>
        <b/>
        <sz val="12"/>
        <color theme="1"/>
        <rFont val="Times New Roman"/>
        <family val="1"/>
        <charset val="204"/>
      </rPr>
      <t xml:space="preserve"> командных</t>
    </r>
    <r>
      <rPr>
        <sz val="12"/>
        <color theme="1"/>
        <rFont val="Times New Roman"/>
        <family val="1"/>
        <charset val="204"/>
      </rPr>
      <t xml:space="preserve"> соревнований по силовым упражнениям (II Группа)</t>
    </r>
  </si>
  <si>
    <t>Лично</t>
  </si>
  <si>
    <r>
      <t xml:space="preserve">Протокол </t>
    </r>
    <r>
      <rPr>
        <b/>
        <sz val="14"/>
        <color theme="1"/>
        <rFont val="Times New Roman"/>
        <family val="1"/>
        <charset val="204"/>
      </rPr>
      <t>личных</t>
    </r>
    <r>
      <rPr>
        <sz val="14"/>
        <color theme="1"/>
        <rFont val="Times New Roman"/>
        <family val="1"/>
        <charset val="204"/>
      </rPr>
      <t xml:space="preserve"> соревнований по гиревому спорту (I Группа)</t>
    </r>
  </si>
  <si>
    <t>(I Группа)</t>
  </si>
  <si>
    <r>
      <t xml:space="preserve">Протокол </t>
    </r>
    <r>
      <rPr>
        <b/>
        <sz val="14"/>
        <color theme="1"/>
        <rFont val="Times New Roman"/>
        <family val="1"/>
        <charset val="204"/>
      </rPr>
      <t>командных</t>
    </r>
    <r>
      <rPr>
        <sz val="14"/>
        <color theme="1"/>
        <rFont val="Times New Roman"/>
        <family val="1"/>
        <charset val="204"/>
      </rPr>
      <t xml:space="preserve"> соревнований по гиревому спорту</t>
    </r>
  </si>
  <si>
    <t>Качук И.</t>
  </si>
  <si>
    <t>Еременко</t>
  </si>
  <si>
    <t>Князева</t>
  </si>
  <si>
    <t>Котляренко Я.</t>
  </si>
  <si>
    <t>Циблиенко И</t>
  </si>
  <si>
    <t>Сикорская Т.</t>
  </si>
  <si>
    <t>Гайкевич Н</t>
  </si>
  <si>
    <t>Герман Т.</t>
  </si>
  <si>
    <t>Ермак А</t>
  </si>
  <si>
    <t>Красюк Т.</t>
  </si>
  <si>
    <t>Кулевец Е.</t>
  </si>
  <si>
    <t>Филисенок Н</t>
  </si>
  <si>
    <t>Ярош И.</t>
  </si>
  <si>
    <t>Карабинович</t>
  </si>
  <si>
    <t>Прокопович</t>
  </si>
  <si>
    <t>Силинец</t>
  </si>
  <si>
    <t>Устинович</t>
  </si>
  <si>
    <t>Евтухович</t>
  </si>
  <si>
    <t>Чухарева</t>
  </si>
  <si>
    <t>Потемкина</t>
  </si>
  <si>
    <t>Шульженко</t>
  </si>
  <si>
    <t>Рогович</t>
  </si>
  <si>
    <t>Рудык</t>
  </si>
  <si>
    <t>Кушнер</t>
  </si>
  <si>
    <t>Голубь</t>
  </si>
  <si>
    <t>Раевская</t>
  </si>
  <si>
    <t>Соловьева</t>
  </si>
  <si>
    <t>Добрянская</t>
  </si>
  <si>
    <t>Телеш</t>
  </si>
  <si>
    <t>Ротнова</t>
  </si>
  <si>
    <t>Ситникова</t>
  </si>
  <si>
    <t>Макарова</t>
  </si>
  <si>
    <t>Кузьменко</t>
  </si>
  <si>
    <t>Корнеенко</t>
  </si>
  <si>
    <t>Васько</t>
  </si>
  <si>
    <t>Суханицкая</t>
  </si>
  <si>
    <t>Назарчук</t>
  </si>
  <si>
    <t>Аскерко-Шенгелия</t>
  </si>
  <si>
    <t>Савошко</t>
  </si>
  <si>
    <t>Цурко</t>
  </si>
  <si>
    <t>Лосева</t>
  </si>
  <si>
    <t>Бурак</t>
  </si>
  <si>
    <t>Степаненко</t>
  </si>
  <si>
    <t>Крупа</t>
  </si>
  <si>
    <t>Руденко</t>
  </si>
  <si>
    <t>Рогольчук</t>
  </si>
  <si>
    <t>Озеравец</t>
  </si>
  <si>
    <t>Лещинская</t>
  </si>
  <si>
    <t>Улеинская</t>
  </si>
  <si>
    <t>-</t>
  </si>
  <si>
    <t>Отдел образования, спорта и туризма Мозырского районного исполнительного комитета</t>
  </si>
  <si>
    <t>Мозырская районная организация Белоруского профсоюза работников образования и науки</t>
  </si>
  <si>
    <t>Торгоня А.</t>
  </si>
  <si>
    <t>Будковский Н.</t>
  </si>
  <si>
    <t>Кучин Е</t>
  </si>
  <si>
    <t>Жудро И</t>
  </si>
  <si>
    <t>Пантюк</t>
  </si>
  <si>
    <t>Казел А</t>
  </si>
  <si>
    <t>Паникаренко Д</t>
  </si>
  <si>
    <t>Свентецкий</t>
  </si>
  <si>
    <t>Болбас</t>
  </si>
  <si>
    <t>Ярош</t>
  </si>
  <si>
    <t>Шоба</t>
  </si>
  <si>
    <t>Лавров</t>
  </si>
  <si>
    <t>Овсиюк</t>
  </si>
  <si>
    <t>Мельников</t>
  </si>
  <si>
    <t>Кацапов</t>
  </si>
  <si>
    <t>Воробей</t>
  </si>
  <si>
    <t>Женщина</t>
  </si>
  <si>
    <t>Мужчина</t>
  </si>
  <si>
    <t>Итоговае место</t>
  </si>
  <si>
    <r>
      <t xml:space="preserve">Протокол </t>
    </r>
    <r>
      <rPr>
        <b/>
        <sz val="14"/>
        <color theme="1"/>
        <rFont val="Times New Roman"/>
        <family val="1"/>
        <charset val="204"/>
      </rPr>
      <t>личных</t>
    </r>
    <r>
      <rPr>
        <sz val="14"/>
        <color theme="1"/>
        <rFont val="Times New Roman"/>
        <family val="1"/>
        <charset val="204"/>
      </rPr>
      <t xml:space="preserve"> соревнований по настольному теннису (I Группа)</t>
    </r>
  </si>
  <si>
    <r>
      <t xml:space="preserve">Протокол </t>
    </r>
    <r>
      <rPr>
        <b/>
        <sz val="14"/>
        <color theme="1"/>
        <rFont val="Times New Roman"/>
        <family val="1"/>
        <charset val="204"/>
      </rPr>
      <t>командных</t>
    </r>
    <r>
      <rPr>
        <sz val="14"/>
        <color theme="1"/>
        <rFont val="Times New Roman"/>
        <family val="1"/>
        <charset val="204"/>
      </rPr>
      <t xml:space="preserve"> соревнований по настольному теннису  (I Группа)</t>
    </r>
  </si>
  <si>
    <t>ГУО "Козенская средняя школа Мозырского района"</t>
  </si>
  <si>
    <t>29-30.03.2018</t>
  </si>
  <si>
    <t>Партии в/п</t>
  </si>
  <si>
    <t>Мячи в/п</t>
  </si>
  <si>
    <r>
      <t xml:space="preserve">Протокол </t>
    </r>
    <r>
      <rPr>
        <b/>
        <sz val="14"/>
        <color theme="1"/>
        <rFont val="Times New Roman"/>
        <family val="1"/>
        <charset val="204"/>
      </rPr>
      <t>командных</t>
    </r>
    <r>
      <rPr>
        <sz val="14"/>
        <color theme="1"/>
        <rFont val="Times New Roman"/>
        <family val="1"/>
        <charset val="204"/>
      </rPr>
      <t xml:space="preserve"> соревнований по волейболу</t>
    </r>
  </si>
  <si>
    <t>26-27.03.2018</t>
  </si>
  <si>
    <r>
      <t>Протокол</t>
    </r>
    <r>
      <rPr>
        <b/>
        <sz val="12"/>
        <color theme="1"/>
        <rFont val="Times New Roman"/>
        <family val="1"/>
        <charset val="204"/>
      </rPr>
      <t xml:space="preserve"> командных</t>
    </r>
    <r>
      <rPr>
        <sz val="12"/>
        <color theme="1"/>
        <rFont val="Times New Roman"/>
        <family val="1"/>
        <charset val="204"/>
      </rPr>
      <t xml:space="preserve"> соревнований по настольному теннису (II Группа)</t>
    </r>
  </si>
  <si>
    <t>ГУО "Средняя школа №13 г.Мозыря"</t>
  </si>
  <si>
    <t>Ф.И.О.</t>
  </si>
  <si>
    <t>Тарасик П.И.</t>
  </si>
  <si>
    <t>Мороз Е.Н.</t>
  </si>
  <si>
    <t>Дата проведения</t>
  </si>
  <si>
    <t>Протокол девятой районной спартакиады работников учреждений образования      Мозырского района</t>
  </si>
  <si>
    <t>Кучин Е.П.</t>
  </si>
  <si>
    <t>Протокол лично-командных соревнований по дартсу (I Группа)</t>
  </si>
  <si>
    <t>г.Мозырь</t>
  </si>
  <si>
    <t>Кечко В.</t>
  </si>
  <si>
    <t>Белая С.</t>
  </si>
  <si>
    <t>Кожуренко И.</t>
  </si>
  <si>
    <t>Цалко О.</t>
  </si>
  <si>
    <t>Джарашбаева Г.</t>
  </si>
  <si>
    <t>Ковалев В.</t>
  </si>
  <si>
    <t>Подход</t>
  </si>
  <si>
    <t>Полуянов</t>
  </si>
  <si>
    <t>Кипцевич</t>
  </si>
  <si>
    <t>Савенко</t>
  </si>
  <si>
    <t>Романовская</t>
  </si>
  <si>
    <t>Кокшарова</t>
  </si>
  <si>
    <t>Черненко</t>
  </si>
  <si>
    <t>Косьян</t>
  </si>
  <si>
    <t>Зынович</t>
  </si>
  <si>
    <t>Дудко</t>
  </si>
  <si>
    <t>Андриевский</t>
  </si>
  <si>
    <t>Лин</t>
  </si>
  <si>
    <t>Глеза</t>
  </si>
  <si>
    <t>Красных</t>
  </si>
  <si>
    <t>Корнейчук</t>
  </si>
  <si>
    <t>Вознюк</t>
  </si>
  <si>
    <t>Хамутовский</t>
  </si>
  <si>
    <t>Рогошкина</t>
  </si>
  <si>
    <t>Горох</t>
  </si>
  <si>
    <t>Шутова</t>
  </si>
  <si>
    <t>Мишота</t>
  </si>
  <si>
    <t>Булавко</t>
  </si>
  <si>
    <t>Шороп</t>
  </si>
  <si>
    <t>Хайдунова</t>
  </si>
  <si>
    <t>Клименко</t>
  </si>
  <si>
    <t>Зборовская</t>
  </si>
  <si>
    <t>Жильский</t>
  </si>
  <si>
    <t>Рудинская</t>
  </si>
  <si>
    <t>Зубович</t>
  </si>
  <si>
    <t>Петричиц</t>
  </si>
  <si>
    <t>Горголь</t>
  </si>
  <si>
    <t>Ермоленко</t>
  </si>
  <si>
    <t>Ласута</t>
  </si>
  <si>
    <t>Мельник</t>
  </si>
  <si>
    <t>Смирнов</t>
  </si>
  <si>
    <t>Гурская</t>
  </si>
  <si>
    <t>Кравчук</t>
  </si>
  <si>
    <t>Здрок</t>
  </si>
  <si>
    <t>Мицура</t>
  </si>
  <si>
    <t>Демиденко</t>
  </si>
  <si>
    <t>Лепик</t>
  </si>
  <si>
    <t>Абибок</t>
  </si>
  <si>
    <t>Реуцкая</t>
  </si>
  <si>
    <t>Мартынов</t>
  </si>
  <si>
    <t>Кузнецова</t>
  </si>
  <si>
    <t>Никитенко</t>
  </si>
  <si>
    <t>Домашкевич</t>
  </si>
  <si>
    <t>Абашин</t>
  </si>
  <si>
    <t>Селивончик</t>
  </si>
  <si>
    <t>Сысоев</t>
  </si>
  <si>
    <t>Бауэр</t>
  </si>
  <si>
    <t>Васильева</t>
  </si>
  <si>
    <t>Цалко</t>
  </si>
  <si>
    <t>Дуброва</t>
  </si>
  <si>
    <t>Пикуза</t>
  </si>
  <si>
    <t>Андрейковец</t>
  </si>
  <si>
    <t>Юрченко</t>
  </si>
  <si>
    <t>Хорошук</t>
  </si>
  <si>
    <t>Харланова</t>
  </si>
  <si>
    <t>Филисенок</t>
  </si>
  <si>
    <t>Бурьян</t>
  </si>
  <si>
    <t>Лось</t>
  </si>
  <si>
    <t>Пальченко</t>
  </si>
  <si>
    <t>Овчарова</t>
  </si>
  <si>
    <t>Мартинович</t>
  </si>
  <si>
    <t>Коноплич</t>
  </si>
  <si>
    <t>Осипова</t>
  </si>
  <si>
    <t>Кодолич</t>
  </si>
  <si>
    <t>Шленева</t>
  </si>
  <si>
    <t>Шабунько</t>
  </si>
  <si>
    <t>Тишкина</t>
  </si>
  <si>
    <t>Сорока</t>
  </si>
  <si>
    <t>Левкевич</t>
  </si>
  <si>
    <t>Кирилови</t>
  </si>
  <si>
    <t>Тетерич</t>
  </si>
  <si>
    <t>Дрехслер</t>
  </si>
  <si>
    <t>Соботюк</t>
  </si>
  <si>
    <t>Логвиненко</t>
  </si>
  <si>
    <t>Рогалевич</t>
  </si>
  <si>
    <t>Пырко</t>
  </si>
  <si>
    <t>Цуба</t>
  </si>
  <si>
    <t>Михневич</t>
  </si>
  <si>
    <t>Кулевец</t>
  </si>
  <si>
    <t>Вислоух</t>
  </si>
  <si>
    <t>Даниленко</t>
  </si>
  <si>
    <t>Холод</t>
  </si>
  <si>
    <t>Рябченко</t>
  </si>
  <si>
    <t>Гайкевич</t>
  </si>
  <si>
    <t>Герман</t>
  </si>
  <si>
    <t>Панфиленко</t>
  </si>
  <si>
    <t>Винник</t>
  </si>
  <si>
    <t>Смирнова</t>
  </si>
  <si>
    <t>Козачок</t>
  </si>
  <si>
    <t>Атаманова</t>
  </si>
  <si>
    <t>Позняк</t>
  </si>
  <si>
    <t>Моцик</t>
  </si>
  <si>
    <t>Афонасьева</t>
  </si>
  <si>
    <t>Стартовый №</t>
  </si>
  <si>
    <t>Лесопарк "Молодежный"</t>
  </si>
  <si>
    <r>
      <t>Протокол</t>
    </r>
    <r>
      <rPr>
        <b/>
        <sz val="12"/>
        <color theme="1"/>
        <rFont val="Times New Roman"/>
        <family val="1"/>
        <charset val="204"/>
      </rPr>
      <t xml:space="preserve"> командных</t>
    </r>
    <r>
      <rPr>
        <sz val="12"/>
        <color theme="1"/>
        <rFont val="Times New Roman"/>
        <family val="1"/>
        <charset val="204"/>
      </rPr>
      <t xml:space="preserve"> соревнований по кроссу (II Группа)</t>
    </r>
  </si>
  <si>
    <t xml:space="preserve">Лесопарк молодежный </t>
  </si>
  <si>
    <r>
      <t xml:space="preserve">Протокол </t>
    </r>
    <r>
      <rPr>
        <b/>
        <sz val="14"/>
        <color theme="1"/>
        <rFont val="Times New Roman"/>
        <family val="1"/>
        <charset val="204"/>
      </rPr>
      <t>личных</t>
    </r>
    <r>
      <rPr>
        <sz val="14"/>
        <color theme="1"/>
        <rFont val="Times New Roman"/>
        <family val="1"/>
        <charset val="204"/>
      </rPr>
      <t xml:space="preserve">  соревнований по кроссу (II Группа)</t>
    </r>
  </si>
  <si>
    <t>13 октября 2018</t>
  </si>
  <si>
    <t>Филисенок Н.</t>
  </si>
  <si>
    <t>Ятченко С.</t>
  </si>
  <si>
    <t>Голубева Е.</t>
  </si>
  <si>
    <t>Сигай Т.</t>
  </si>
  <si>
    <t>Назаренко В.</t>
  </si>
  <si>
    <t>Казел А.</t>
  </si>
  <si>
    <t>Максименко С.</t>
  </si>
  <si>
    <t>Яцухно Е.</t>
  </si>
  <si>
    <t>Кузюр Е.</t>
  </si>
  <si>
    <t>Козаченко Ю.</t>
  </si>
  <si>
    <t>Степаненко О.</t>
  </si>
  <si>
    <t>Щелкова М.</t>
  </si>
  <si>
    <t>Тимошенко В.</t>
  </si>
  <si>
    <t>Кочановская О.</t>
  </si>
  <si>
    <t>Левкович В.</t>
  </si>
  <si>
    <t>Ситник А.</t>
  </si>
  <si>
    <t>Пикуза В.</t>
  </si>
  <si>
    <t>Захаренко Д.</t>
  </si>
  <si>
    <t>Мороз Е.</t>
  </si>
  <si>
    <t>Юркевич Е.</t>
  </si>
  <si>
    <t>Щербина А.</t>
  </si>
  <si>
    <t>Руденко О.</t>
  </si>
  <si>
    <t>Процко О.</t>
  </si>
  <si>
    <t>Любанец Ж.</t>
  </si>
  <si>
    <t>Дыдыко Т.</t>
  </si>
  <si>
    <t>Будникова Е.</t>
  </si>
  <si>
    <t>Силинец Е.</t>
  </si>
  <si>
    <t>Дрозд А.</t>
  </si>
  <si>
    <t>Пасечная А.</t>
  </si>
  <si>
    <t>Бобр К.</t>
  </si>
  <si>
    <t>Макаренко И.</t>
  </si>
  <si>
    <t>Лупина С.</t>
  </si>
  <si>
    <t>Оленева А.</t>
  </si>
  <si>
    <t>Степанович П.</t>
  </si>
  <si>
    <t>Сузько А.</t>
  </si>
  <si>
    <t>Дрехслер Е.</t>
  </si>
  <si>
    <t>Соботюк О.</t>
  </si>
  <si>
    <t>Ковшарова Л.</t>
  </si>
  <si>
    <t>Радченко О.</t>
  </si>
  <si>
    <t>Брегид Е.</t>
  </si>
  <si>
    <t>Новак С.</t>
  </si>
  <si>
    <t>Танек С.</t>
  </si>
  <si>
    <t>Дайтбегова</t>
  </si>
  <si>
    <t>Бабурина М.</t>
  </si>
  <si>
    <t>Красных О.</t>
  </si>
  <si>
    <t>Дасько М.</t>
  </si>
  <si>
    <t>Соловей В.</t>
  </si>
  <si>
    <t>Мельченко В.</t>
  </si>
  <si>
    <t>Кунгер В.</t>
  </si>
  <si>
    <t>Тетюева Ю.</t>
  </si>
  <si>
    <t>Пракопенко В.</t>
  </si>
  <si>
    <t>Ахрамович В.</t>
  </si>
  <si>
    <t>Петричиц Н.</t>
  </si>
  <si>
    <t>Шуманская Е.</t>
  </si>
  <si>
    <t>Гринь А.</t>
  </si>
  <si>
    <t>Орлов Р.</t>
  </si>
  <si>
    <t>Туровец А.</t>
  </si>
  <si>
    <t>Кужелевич В.</t>
  </si>
  <si>
    <t>Булавко Т.</t>
  </si>
  <si>
    <t>Каменка лично</t>
  </si>
  <si>
    <t>Средняя школа №12 лично</t>
  </si>
  <si>
    <t>Пырко Т.</t>
  </si>
  <si>
    <t>Савошко В.</t>
  </si>
  <si>
    <t>Меледина В.</t>
  </si>
  <si>
    <t>Бычковская Н.</t>
  </si>
  <si>
    <t>Панфиленко И.</t>
  </si>
  <si>
    <t>Овчиникова О.</t>
  </si>
  <si>
    <t>Лосева В.</t>
  </si>
  <si>
    <t>Иваненко А.</t>
  </si>
  <si>
    <t>Мартинович Т.</t>
  </si>
  <si>
    <t>Журович Ю.</t>
  </si>
  <si>
    <t>Новицкая Л.</t>
  </si>
  <si>
    <t>Прус Н.</t>
  </si>
  <si>
    <t>Бурак Н.</t>
  </si>
  <si>
    <t>Голубь Н.</t>
  </si>
  <si>
    <t>Гульчак Т.</t>
  </si>
  <si>
    <t>Кужелевич Н.</t>
  </si>
  <si>
    <t>Козачок С.</t>
  </si>
  <si>
    <t>Кондратьева Н.</t>
  </si>
  <si>
    <t>Усова А.</t>
  </si>
  <si>
    <t>Лещенко Е.</t>
  </si>
  <si>
    <t>Рудобелец М.</t>
  </si>
  <si>
    <r>
      <t xml:space="preserve">Протокол </t>
    </r>
    <r>
      <rPr>
        <b/>
        <sz val="14"/>
        <color theme="1"/>
        <rFont val="Times New Roman"/>
        <family val="1"/>
        <charset val="204"/>
      </rPr>
      <t>командных</t>
    </r>
    <r>
      <rPr>
        <sz val="14"/>
        <color theme="1"/>
        <rFont val="Times New Roman"/>
        <family val="1"/>
        <charset val="204"/>
      </rPr>
      <t xml:space="preserve"> соревнований по кроссу (I Группа)</t>
    </r>
  </si>
  <si>
    <t>Время</t>
  </si>
  <si>
    <r>
      <t xml:space="preserve">Протокол </t>
    </r>
    <r>
      <rPr>
        <b/>
        <sz val="14"/>
        <color theme="1"/>
        <rFont val="Times New Roman"/>
        <family val="1"/>
        <charset val="204"/>
      </rPr>
      <t>личных</t>
    </r>
    <r>
      <rPr>
        <sz val="14"/>
        <color theme="1"/>
        <rFont val="Times New Roman"/>
        <family val="1"/>
        <charset val="204"/>
      </rPr>
      <t xml:space="preserve"> соревнований по кроссу (I Группа)</t>
    </r>
  </si>
  <si>
    <t>№             п/п</t>
  </si>
  <si>
    <t>Волк</t>
  </si>
  <si>
    <t>Выстрел</t>
  </si>
  <si>
    <t>Стрельба из пневматической винтовки</t>
  </si>
  <si>
    <t>Новицкая</t>
  </si>
  <si>
    <t>Мельчакова</t>
  </si>
  <si>
    <t>Телицына</t>
  </si>
  <si>
    <t>Вересович</t>
  </si>
  <si>
    <t>Ситник</t>
  </si>
  <si>
    <t>Константинова</t>
  </si>
  <si>
    <t>Журба</t>
  </si>
  <si>
    <t>Брегид</t>
  </si>
  <si>
    <t>Шкоркин</t>
  </si>
  <si>
    <t>Венгура</t>
  </si>
  <si>
    <t>Туровец</t>
  </si>
  <si>
    <t>Канапацкий</t>
  </si>
  <si>
    <t>Тимошишин</t>
  </si>
  <si>
    <t>Савенок</t>
  </si>
  <si>
    <t>Левакин</t>
  </si>
  <si>
    <t>Гусак</t>
  </si>
  <si>
    <t>Гринь</t>
  </si>
  <si>
    <t>Лужкова</t>
  </si>
  <si>
    <t>Чадий</t>
  </si>
  <si>
    <t>Максименко</t>
  </si>
  <si>
    <t>Чирич</t>
  </si>
  <si>
    <t>Байдюк</t>
  </si>
  <si>
    <t>Мащиц</t>
  </si>
  <si>
    <t>Жильская</t>
  </si>
  <si>
    <t>Засинец</t>
  </si>
  <si>
    <t>Кунцевич</t>
  </si>
  <si>
    <t>Десентер</t>
  </si>
  <si>
    <t>Стасенко</t>
  </si>
  <si>
    <t>Леосевич</t>
  </si>
  <si>
    <t>Рудакова</t>
  </si>
  <si>
    <t>Николаева</t>
  </si>
  <si>
    <t>Малак</t>
  </si>
  <si>
    <t>Слива</t>
  </si>
  <si>
    <t>Ковб</t>
  </si>
  <si>
    <t>Борисевич</t>
  </si>
  <si>
    <t>Романовкая</t>
  </si>
  <si>
    <t>Альхович</t>
  </si>
  <si>
    <t>Усова</t>
  </si>
  <si>
    <t>Лазарук</t>
  </si>
  <si>
    <t>Потапенко</t>
  </si>
  <si>
    <t>Гуляй</t>
  </si>
  <si>
    <t>Прусская</t>
  </si>
  <si>
    <t>Горяшина</t>
  </si>
  <si>
    <t>Рябчук</t>
  </si>
  <si>
    <t>Турко</t>
  </si>
  <si>
    <t>Тимощенко</t>
  </si>
  <si>
    <t>Шумак</t>
  </si>
  <si>
    <t>Миренкова</t>
  </si>
  <si>
    <t>Щелкова</t>
  </si>
  <si>
    <t>Легун</t>
  </si>
  <si>
    <t>Моложавцева</t>
  </si>
  <si>
    <t>Синицина</t>
  </si>
  <si>
    <t>Трофимова</t>
  </si>
  <si>
    <t>Анацко</t>
  </si>
  <si>
    <t>Сохор</t>
  </si>
  <si>
    <t>Гриб</t>
  </si>
  <si>
    <t>Ковшарова</t>
  </si>
  <si>
    <t>Блинникова</t>
  </si>
  <si>
    <t>Уминская</t>
  </si>
  <si>
    <t>Афанасьева</t>
  </si>
  <si>
    <t>Аскерко-шенгелия</t>
  </si>
  <si>
    <t>Сербин</t>
  </si>
  <si>
    <t>Бобр</t>
  </si>
  <si>
    <t>Дмитриева</t>
  </si>
  <si>
    <t>Прус</t>
  </si>
  <si>
    <t>Протокол лично-командных соревнований по стрельбе из пневматичкеской винтовки (I Группа)</t>
  </si>
  <si>
    <t>Отдел образования Мозырского районного исполнительного комитета</t>
  </si>
  <si>
    <t>ГУО "Мозырский центр туризма и краеведения детей и молодежи"</t>
  </si>
  <si>
    <t>Время старта</t>
  </si>
  <si>
    <t>Время финиша</t>
  </si>
  <si>
    <t>Чистое время</t>
  </si>
  <si>
    <t>Итоговое время</t>
  </si>
  <si>
    <t>Итоговое командное место</t>
  </si>
  <si>
    <t>Мальчики</t>
  </si>
  <si>
    <t>Девочки</t>
  </si>
  <si>
    <t>№ уч</t>
  </si>
  <si>
    <t>Штраф. время</t>
  </si>
  <si>
    <t>Место (К)</t>
  </si>
  <si>
    <t>ГУО "Средняя школа №15 г.Мозыря имени генерала Бородунова Е.С."</t>
  </si>
  <si>
    <t>Протокол лично-командных соревнований по ТПМ (полоса препятствий)</t>
  </si>
  <si>
    <t>Никитенко Д.</t>
  </si>
  <si>
    <t>Ильюк К.</t>
  </si>
  <si>
    <t>Цуба В.</t>
  </si>
  <si>
    <t>Седышева Э.</t>
  </si>
  <si>
    <t>Районные соревнования по ТПМ в закрытых залах</t>
  </si>
  <si>
    <t>Голубев И.</t>
  </si>
  <si>
    <t>Смирнов Д.</t>
  </si>
  <si>
    <t>Град К.</t>
  </si>
  <si>
    <t>Леоненко А.</t>
  </si>
  <si>
    <t>Селютин А.</t>
  </si>
  <si>
    <t>Пинчук Р.</t>
  </si>
  <si>
    <t>Рогальчук Т.</t>
  </si>
  <si>
    <t>Прайзель А.</t>
  </si>
  <si>
    <t>Жильская К.</t>
  </si>
  <si>
    <t>Шиманская Д.</t>
  </si>
  <si>
    <t>Ананич В.</t>
  </si>
  <si>
    <t>Казарчук Р.</t>
  </si>
  <si>
    <t>Басюк А.</t>
  </si>
  <si>
    <t>Перкин А.</t>
  </si>
  <si>
    <t>Кузьменко Е.</t>
  </si>
  <si>
    <t>Шахрай Т.</t>
  </si>
  <si>
    <t>Щербин С.</t>
  </si>
  <si>
    <t>Бодрикова М.</t>
  </si>
  <si>
    <t>Луговая С.</t>
  </si>
  <si>
    <t>Крылов Р.</t>
  </si>
  <si>
    <t>Шикун П.</t>
  </si>
  <si>
    <t>Бобровник А.</t>
  </si>
  <si>
    <t>Сачава Т.</t>
  </si>
  <si>
    <t>Тютюнникова Н.</t>
  </si>
  <si>
    <t>Яскевич С.</t>
  </si>
  <si>
    <t>Бондарь И.</t>
  </si>
  <si>
    <t>Светличный Г.</t>
  </si>
  <si>
    <t>Вох Н.</t>
  </si>
  <si>
    <t>Михайлова М.</t>
  </si>
  <si>
    <t>Вераксич Ю.</t>
  </si>
  <si>
    <t>Шашаев Р.</t>
  </si>
  <si>
    <t>Вершок Д.</t>
  </si>
  <si>
    <t>Шашолко В.</t>
  </si>
  <si>
    <t>Гриц А.</t>
  </si>
  <si>
    <t>Абрамов К.</t>
  </si>
  <si>
    <t>Ястремский Е.</t>
  </si>
  <si>
    <t>Езсеенко К.</t>
  </si>
  <si>
    <t>Загорский Р.</t>
  </si>
  <si>
    <t>Сергейчик В.</t>
  </si>
  <si>
    <t>Сулимская К.</t>
  </si>
  <si>
    <t>Рязанцева Д.</t>
  </si>
  <si>
    <t>Бойцова М.</t>
  </si>
  <si>
    <t>Лапковская В.</t>
  </si>
  <si>
    <t>Пиньчук А.</t>
  </si>
  <si>
    <t>Степанеев Л.</t>
  </si>
  <si>
    <t>Косых Я.</t>
  </si>
  <si>
    <t>Бельский К.</t>
  </si>
  <si>
    <t>Воронин А.</t>
  </si>
  <si>
    <t>Рудковская В.</t>
  </si>
  <si>
    <t>Тимохова Д.</t>
  </si>
  <si>
    <t>Панфиленко Г.</t>
  </si>
  <si>
    <t>Бычковская А.</t>
  </si>
  <si>
    <t>Ситник В.</t>
  </si>
  <si>
    <t>Щуркова А.</t>
  </si>
  <si>
    <t>Гайко А.</t>
  </si>
  <si>
    <t>Каролинский Я.</t>
  </si>
  <si>
    <t>Нашук К.</t>
  </si>
  <si>
    <t>Буюк Р.</t>
  </si>
  <si>
    <t>Мартинович К.</t>
  </si>
  <si>
    <t>Реут Е.</t>
  </si>
  <si>
    <t>Дашкевич С.</t>
  </si>
  <si>
    <t>Старикова В.</t>
  </si>
  <si>
    <t>Колоцей А.</t>
  </si>
  <si>
    <t>МЦТиКДиМ (Дудко И.А.)</t>
  </si>
  <si>
    <t>Панфиленко А.</t>
  </si>
  <si>
    <t>Кононенко К.</t>
  </si>
  <si>
    <t xml:space="preserve">Хорошилова </t>
  </si>
  <si>
    <t>Шевляева К.</t>
  </si>
  <si>
    <t>Петрашенко С.</t>
  </si>
  <si>
    <t>Амельченко И.</t>
  </si>
  <si>
    <t>Володин М.</t>
  </si>
  <si>
    <t>Ситников М.</t>
  </si>
  <si>
    <t>Шешко М.</t>
  </si>
  <si>
    <t>Евсеенко К.</t>
  </si>
  <si>
    <t>Беленький К.</t>
  </si>
  <si>
    <t>Писаник В.</t>
  </si>
  <si>
    <t>Сагир К.</t>
  </si>
  <si>
    <t>Гринцевич Я.</t>
  </si>
  <si>
    <t>Белько Е.</t>
  </si>
  <si>
    <t>Писаник Б.</t>
  </si>
  <si>
    <t>Дудко Т.</t>
  </si>
  <si>
    <t>Сапура В.</t>
  </si>
  <si>
    <t>Суханов Я.</t>
  </si>
  <si>
    <t>Григорьева В.</t>
  </si>
  <si>
    <t>Суденкова Л.</t>
  </si>
  <si>
    <t>Мозоль Р.</t>
  </si>
  <si>
    <t>Матюшенко Н.</t>
  </si>
  <si>
    <t>Станкевич У.</t>
  </si>
  <si>
    <t>Кузьменко О.</t>
  </si>
  <si>
    <t>Каминский М.</t>
  </si>
  <si>
    <t>Юрченко И.</t>
  </si>
  <si>
    <t>Журкова А.</t>
  </si>
  <si>
    <t>Дайтбегова К.</t>
  </si>
  <si>
    <t>Мейлук А.</t>
  </si>
  <si>
    <t>Гриценок А.</t>
  </si>
  <si>
    <t>Абибок В.</t>
  </si>
  <si>
    <t>Рак В.</t>
  </si>
  <si>
    <t>Новикова А.</t>
  </si>
  <si>
    <t>Шафранов Д.</t>
  </si>
  <si>
    <t>Килочицкий К.</t>
  </si>
  <si>
    <t>Крупа В.</t>
  </si>
  <si>
    <t>Гузовская П.</t>
  </si>
  <si>
    <t>н.с.</t>
  </si>
  <si>
    <t>Подгорный И.</t>
  </si>
  <si>
    <t>Примечание</t>
  </si>
  <si>
    <t>снят</t>
  </si>
  <si>
    <t>2,53,81</t>
  </si>
  <si>
    <t>2,53,87</t>
  </si>
  <si>
    <t>2,53,65</t>
  </si>
  <si>
    <t>2,48,40</t>
  </si>
  <si>
    <t>2,48,30</t>
  </si>
  <si>
    <t>3,47,17</t>
  </si>
  <si>
    <t>3,47,14</t>
  </si>
  <si>
    <t>УО</t>
  </si>
  <si>
    <t>Протокол соревнований по ТПМ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</si>
</sst>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/>
    <xf numFmtId="0" fontId="1" fillId="0" borderId="0" xfId="0" applyFont="1" applyBorder="1"/>
    <xf numFmtId="0" fontId="1" fillId="0" borderId="13" xfId="0" applyFont="1" applyBorder="1"/>
    <xf numFmtId="0" fontId="1" fillId="0" borderId="1" xfId="0" applyFont="1" applyBorder="1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8" xfId="0" applyFont="1" applyBorder="1"/>
    <xf numFmtId="0" fontId="1" fillId="0" borderId="17" xfId="0" applyFont="1" applyBorder="1"/>
    <xf numFmtId="0" fontId="1" fillId="0" borderId="1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0" xfId="0" applyFont="1"/>
    <xf numFmtId="0" fontId="1" fillId="5" borderId="9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6" xfId="0" applyFont="1" applyBorder="1"/>
    <xf numFmtId="0" fontId="1" fillId="4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4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2" xfId="0" applyFont="1" applyBorder="1"/>
    <xf numFmtId="0" fontId="1" fillId="0" borderId="23" xfId="0" applyFont="1" applyBorder="1"/>
    <xf numFmtId="0" fontId="1" fillId="3" borderId="19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24" xfId="0" applyFont="1" applyBorder="1"/>
    <xf numFmtId="2" fontId="1" fillId="0" borderId="2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/>
    <xf numFmtId="2" fontId="1" fillId="0" borderId="2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left" vertical="center"/>
    </xf>
    <xf numFmtId="0" fontId="1" fillId="0" borderId="11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4" borderId="23" xfId="0" applyFont="1" applyFill="1" applyBorder="1"/>
    <xf numFmtId="0" fontId="1" fillId="4" borderId="14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0" fontId="1" fillId="5" borderId="23" xfId="0" applyFont="1" applyFill="1" applyBorder="1"/>
    <xf numFmtId="0" fontId="1" fillId="5" borderId="14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2" fontId="1" fillId="5" borderId="14" xfId="0" applyNumberFormat="1" applyFont="1" applyFill="1" applyBorder="1" applyAlignment="1">
      <alignment horizontal="center" vertical="center"/>
    </xf>
    <xf numFmtId="0" fontId="1" fillId="6" borderId="23" xfId="0" applyFont="1" applyFill="1" applyBorder="1"/>
    <xf numFmtId="0" fontId="1" fillId="6" borderId="14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2" fontId="1" fillId="6" borderId="14" xfId="0" applyNumberFormat="1" applyFont="1" applyFill="1" applyBorder="1" applyAlignment="1">
      <alignment horizontal="center" vertical="center"/>
    </xf>
    <xf numFmtId="2" fontId="1" fillId="5" borderId="11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2" fontId="1" fillId="6" borderId="13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2" fontId="1" fillId="4" borderId="1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2" fontId="1" fillId="3" borderId="25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 wrapText="1"/>
    </xf>
    <xf numFmtId="1" fontId="1" fillId="3" borderId="13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13" xfId="0" applyBorder="1"/>
    <xf numFmtId="0" fontId="3" fillId="8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9" xfId="0" applyFont="1" applyBorder="1"/>
    <xf numFmtId="0" fontId="3" fillId="4" borderId="8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/>
    <xf numFmtId="0" fontId="0" fillId="0" borderId="1" xfId="0" applyBorder="1"/>
    <xf numFmtId="0" fontId="1" fillId="6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7" xfId="0" applyBorder="1"/>
    <xf numFmtId="0" fontId="1" fillId="4" borderId="23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23" xfId="0" applyFont="1" applyFill="1" applyBorder="1"/>
    <xf numFmtId="0" fontId="1" fillId="3" borderId="14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/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2" fontId="1" fillId="3" borderId="26" xfId="0" applyNumberFormat="1" applyFont="1" applyFill="1" applyBorder="1" applyAlignment="1">
      <alignment horizontal="center" vertical="center"/>
    </xf>
    <xf numFmtId="2" fontId="1" fillId="3" borderId="20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0" borderId="10" xfId="0" applyFont="1" applyBorder="1"/>
    <xf numFmtId="2" fontId="1" fillId="0" borderId="10" xfId="0" applyNumberFormat="1" applyFont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2" fontId="1" fillId="9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left" vertical="center"/>
    </xf>
    <xf numFmtId="0" fontId="1" fillId="8" borderId="1" xfId="0" applyNumberFormat="1" applyFont="1" applyFill="1" applyBorder="1" applyAlignment="1" applyProtection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8" borderId="13" xfId="0" applyFont="1" applyFill="1" applyBorder="1" applyAlignment="1">
      <alignment horizontal="center" vertical="center"/>
    </xf>
    <xf numFmtId="2" fontId="1" fillId="8" borderId="0" xfId="0" applyNumberFormat="1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0" fillId="8" borderId="0" xfId="0" applyFill="1"/>
    <xf numFmtId="0" fontId="1" fillId="8" borderId="0" xfId="0" applyFont="1" applyFill="1" applyBorder="1" applyAlignment="1">
      <alignment horizontal="left" vertical="center"/>
    </xf>
    <xf numFmtId="2" fontId="1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2" fontId="1" fillId="8" borderId="6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left" vertical="center"/>
    </xf>
    <xf numFmtId="2" fontId="1" fillId="8" borderId="9" xfId="0" applyNumberFormat="1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2" borderId="13" xfId="0" applyFont="1" applyFill="1" applyBorder="1"/>
    <xf numFmtId="0" fontId="1" fillId="2" borderId="1" xfId="0" applyFont="1" applyFill="1" applyBorder="1"/>
    <xf numFmtId="0" fontId="1" fillId="4" borderId="13" xfId="0" applyFont="1" applyFill="1" applyBorder="1"/>
    <xf numFmtId="0" fontId="1" fillId="6" borderId="1" xfId="0" applyFont="1" applyFill="1" applyBorder="1"/>
    <xf numFmtId="0" fontId="1" fillId="5" borderId="13" xfId="0" applyFont="1" applyFill="1" applyBorder="1"/>
    <xf numFmtId="0" fontId="9" fillId="3" borderId="11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" fillId="0" borderId="9" xfId="0" applyNumberFormat="1" applyFont="1" applyBorder="1" applyAlignment="1">
      <alignment vertical="center"/>
    </xf>
    <xf numFmtId="164" fontId="10" fillId="3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1" fillId="3" borderId="33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164" fontId="1" fillId="3" borderId="12" xfId="0" applyNumberFormat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164" fontId="1" fillId="5" borderId="14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/>
    <xf numFmtId="0" fontId="1" fillId="3" borderId="3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/>
    </xf>
    <xf numFmtId="164" fontId="1" fillId="3" borderId="30" xfId="0" applyNumberFormat="1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4" fontId="1" fillId="3" borderId="3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 vertical="center"/>
    </xf>
    <xf numFmtId="164" fontId="1" fillId="5" borderId="26" xfId="0" applyNumberFormat="1" applyFont="1" applyFill="1" applyBorder="1" applyAlignment="1">
      <alignment horizontal="center" vertical="center"/>
    </xf>
    <xf numFmtId="164" fontId="1" fillId="5" borderId="33" xfId="0" applyNumberFormat="1" applyFont="1" applyFill="1" applyBorder="1" applyAlignment="1">
      <alignment horizontal="center" vertic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left"/>
    </xf>
    <xf numFmtId="1" fontId="1" fillId="4" borderId="14" xfId="0" applyNumberFormat="1" applyFont="1" applyFill="1" applyBorder="1" applyAlignment="1">
      <alignment horizontal="center" vertical="center"/>
    </xf>
    <xf numFmtId="1" fontId="1" fillId="4" borderId="23" xfId="0" applyNumberFormat="1" applyFont="1" applyFill="1" applyBorder="1" applyAlignment="1">
      <alignment horizontal="center" vertical="center"/>
    </xf>
    <xf numFmtId="1" fontId="1" fillId="4" borderId="33" xfId="0" applyNumberFormat="1" applyFont="1" applyFill="1" applyBorder="1" applyAlignment="1">
      <alignment horizontal="center" vertical="center"/>
    </xf>
    <xf numFmtId="1" fontId="1" fillId="4" borderId="35" xfId="0" applyNumberFormat="1" applyFont="1" applyFill="1" applyBorder="1" applyAlignment="1">
      <alignment horizontal="center" vertical="center"/>
    </xf>
    <xf numFmtId="1" fontId="1" fillId="4" borderId="13" xfId="0" applyNumberFormat="1" applyFont="1" applyFill="1" applyBorder="1" applyAlignment="1">
      <alignment horizontal="center" vertical="center"/>
    </xf>
    <xf numFmtId="1" fontId="1" fillId="4" borderId="22" xfId="0" applyNumberFormat="1" applyFont="1" applyFill="1" applyBorder="1" applyAlignment="1">
      <alignment horizontal="center" vertical="center"/>
    </xf>
    <xf numFmtId="1" fontId="1" fillId="4" borderId="36" xfId="0" applyNumberFormat="1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1" fontId="1" fillId="4" borderId="26" xfId="0" applyNumberFormat="1" applyFont="1" applyFill="1" applyBorder="1" applyAlignment="1">
      <alignment horizontal="center" vertical="center"/>
    </xf>
    <xf numFmtId="1" fontId="1" fillId="4" borderId="20" xfId="0" applyNumberFormat="1" applyFont="1" applyFill="1" applyBorder="1" applyAlignment="1">
      <alignment horizontal="center" vertical="center"/>
    </xf>
    <xf numFmtId="1" fontId="1" fillId="4" borderId="15" xfId="0" applyNumberFormat="1" applyFont="1" applyFill="1" applyBorder="1" applyAlignment="1">
      <alignment horizontal="center" vertical="center"/>
    </xf>
    <xf numFmtId="1" fontId="1" fillId="4" borderId="37" xfId="0" applyNumberFormat="1" applyFont="1" applyFill="1" applyBorder="1" applyAlignment="1">
      <alignment horizontal="center" vertical="center"/>
    </xf>
    <xf numFmtId="1" fontId="1" fillId="4" borderId="38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1" fillId="5" borderId="15" xfId="0" applyNumberFormat="1" applyFont="1" applyFill="1" applyBorder="1" applyAlignment="1">
      <alignment horizontal="center" vertical="center"/>
    </xf>
    <xf numFmtId="164" fontId="1" fillId="5" borderId="37" xfId="0" applyNumberFormat="1" applyFont="1" applyFill="1" applyBorder="1" applyAlignment="1">
      <alignment horizontal="center" vertical="center"/>
    </xf>
    <xf numFmtId="164" fontId="1" fillId="5" borderId="38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left"/>
    </xf>
    <xf numFmtId="0" fontId="1" fillId="0" borderId="30" xfId="0" applyFont="1" applyBorder="1"/>
    <xf numFmtId="0" fontId="1" fillId="3" borderId="20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left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left" vertical="center"/>
    </xf>
    <xf numFmtId="0" fontId="1" fillId="11" borderId="33" xfId="0" applyFont="1" applyFill="1" applyBorder="1" applyAlignment="1">
      <alignment horizontal="left" vertical="center"/>
    </xf>
    <xf numFmtId="0" fontId="1" fillId="11" borderId="35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left" vertical="center"/>
    </xf>
    <xf numFmtId="0" fontId="1" fillId="11" borderId="26" xfId="0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left" vertical="center"/>
    </xf>
    <xf numFmtId="0" fontId="1" fillId="11" borderId="3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center" vertical="center"/>
    </xf>
    <xf numFmtId="164" fontId="1" fillId="2" borderId="33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6" borderId="26" xfId="0" applyNumberFormat="1" applyFont="1" applyFill="1" applyBorder="1" applyAlignment="1">
      <alignment horizontal="center" vertical="center"/>
    </xf>
    <xf numFmtId="164" fontId="1" fillId="6" borderId="33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left" vertical="center"/>
    </xf>
    <xf numFmtId="0" fontId="1" fillId="6" borderId="35" xfId="0" applyFont="1" applyFill="1" applyBorder="1" applyAlignment="1">
      <alignment horizontal="left" vertical="center"/>
    </xf>
    <xf numFmtId="0" fontId="1" fillId="5" borderId="31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37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0" fillId="3" borderId="0" xfId="0" applyFill="1"/>
    <xf numFmtId="164" fontId="1" fillId="3" borderId="16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64" fontId="1" fillId="3" borderId="39" xfId="0" applyNumberFormat="1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left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left" vertical="center"/>
    </xf>
    <xf numFmtId="0" fontId="1" fillId="5" borderId="33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164" fontId="1" fillId="6" borderId="14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1" fontId="1" fillId="3" borderId="14" xfId="0" applyNumberFormat="1" applyFont="1" applyFill="1" applyBorder="1" applyAlignment="1">
      <alignment horizontal="center" vertical="center"/>
    </xf>
    <xf numFmtId="1" fontId="1" fillId="3" borderId="23" xfId="0" applyNumberFormat="1" applyFont="1" applyFill="1" applyBorder="1" applyAlignment="1">
      <alignment horizontal="center" vertical="center"/>
    </xf>
    <xf numFmtId="1" fontId="1" fillId="3" borderId="33" xfId="0" applyNumberFormat="1" applyFont="1" applyFill="1" applyBorder="1" applyAlignment="1">
      <alignment horizontal="center" vertical="center"/>
    </xf>
    <xf numFmtId="1" fontId="1" fillId="3" borderId="35" xfId="0" applyNumberFormat="1" applyFon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 vertical="center"/>
    </xf>
    <xf numFmtId="1" fontId="1" fillId="3" borderId="36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1" fontId="1" fillId="3" borderId="26" xfId="0" applyNumberFormat="1" applyFont="1" applyFill="1" applyBorder="1" applyAlignment="1">
      <alignment horizontal="center" vertical="center"/>
    </xf>
    <xf numFmtId="1" fontId="1" fillId="3" borderId="20" xfId="0" applyNumberFormat="1" applyFont="1" applyFill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center" vertical="center"/>
    </xf>
    <xf numFmtId="1" fontId="1" fillId="3" borderId="37" xfId="0" applyNumberFormat="1" applyFont="1" applyFill="1" applyBorder="1" applyAlignment="1">
      <alignment horizontal="center" vertical="center"/>
    </xf>
    <xf numFmtId="1" fontId="1" fillId="3" borderId="3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1" fontId="1" fillId="6" borderId="33" xfId="0" applyNumberFormat="1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1" fontId="1" fillId="5" borderId="26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left" vertical="center"/>
    </xf>
    <xf numFmtId="1" fontId="1" fillId="6" borderId="1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2" fontId="1" fillId="3" borderId="11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1" fontId="1" fillId="10" borderId="1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opLeftCell="A76" zoomScale="80" zoomScaleNormal="80" workbookViewId="0">
      <selection activeCell="F68" sqref="F68"/>
    </sheetView>
  </sheetViews>
  <sheetFormatPr defaultRowHeight="18.75" x14ac:dyDescent="0.3"/>
  <cols>
    <col min="1" max="1" width="6.7109375" style="62" customWidth="1"/>
    <col min="2" max="2" width="30.7109375" style="63" customWidth="1"/>
    <col min="3" max="3" width="30.7109375" style="46" customWidth="1"/>
    <col min="4" max="9" width="10.7109375" style="46" customWidth="1"/>
    <col min="10" max="10" width="9.140625" style="46"/>
    <col min="11" max="11" width="6.7109375" style="46" customWidth="1"/>
    <col min="12" max="12" width="30.7109375" style="46" customWidth="1"/>
    <col min="13" max="15" width="12.7109375" style="46" customWidth="1"/>
    <col min="16" max="16384" width="9.140625" style="46"/>
  </cols>
  <sheetData>
    <row r="1" spans="1:15" ht="18.95" customHeight="1" x14ac:dyDescent="0.3">
      <c r="A1" s="613" t="s">
        <v>197</v>
      </c>
      <c r="B1" s="614"/>
      <c r="C1" s="614"/>
      <c r="D1" s="614"/>
      <c r="E1" s="614"/>
      <c r="F1" s="614"/>
      <c r="G1" s="614"/>
      <c r="H1" s="614"/>
      <c r="I1" s="615"/>
      <c r="J1" s="11"/>
      <c r="K1" s="604" t="s">
        <v>197</v>
      </c>
      <c r="L1" s="608"/>
      <c r="M1" s="608"/>
      <c r="N1" s="608"/>
      <c r="O1" s="609"/>
    </row>
    <row r="2" spans="1:15" ht="18.95" customHeight="1" x14ac:dyDescent="0.3">
      <c r="A2" s="616" t="s">
        <v>198</v>
      </c>
      <c r="B2" s="617"/>
      <c r="C2" s="617"/>
      <c r="D2" s="617"/>
      <c r="E2" s="617"/>
      <c r="F2" s="617"/>
      <c r="G2" s="617"/>
      <c r="H2" s="617"/>
      <c r="I2" s="618"/>
      <c r="J2" s="11"/>
      <c r="K2" s="596"/>
      <c r="L2" s="597"/>
      <c r="M2" s="597"/>
      <c r="N2" s="597"/>
      <c r="O2" s="598"/>
    </row>
    <row r="3" spans="1:15" ht="18.95" customHeight="1" x14ac:dyDescent="0.3">
      <c r="A3" s="616" t="s">
        <v>141</v>
      </c>
      <c r="B3" s="617"/>
      <c r="C3" s="617"/>
      <c r="D3" s="617"/>
      <c r="E3" s="617"/>
      <c r="F3" s="617"/>
      <c r="G3" s="617"/>
      <c r="H3" s="617"/>
      <c r="I3" s="618"/>
      <c r="J3" s="11"/>
      <c r="K3" s="596" t="s">
        <v>198</v>
      </c>
      <c r="L3" s="597"/>
      <c r="M3" s="597"/>
      <c r="N3" s="597"/>
      <c r="O3" s="598"/>
    </row>
    <row r="4" spans="1:15" ht="18.95" customHeight="1" thickBot="1" x14ac:dyDescent="0.35">
      <c r="A4" s="619" t="s">
        <v>114</v>
      </c>
      <c r="B4" s="620"/>
      <c r="C4" s="620"/>
      <c r="D4" s="620"/>
      <c r="E4" s="620"/>
      <c r="F4" s="620"/>
      <c r="G4" s="620"/>
      <c r="H4" s="620"/>
      <c r="I4" s="621"/>
      <c r="J4" s="11"/>
      <c r="K4" s="596"/>
      <c r="L4" s="597"/>
      <c r="M4" s="597"/>
      <c r="N4" s="597"/>
      <c r="O4" s="598"/>
    </row>
    <row r="5" spans="1:15" ht="24" customHeight="1" thickBot="1" x14ac:dyDescent="0.35">
      <c r="A5" s="622" t="s">
        <v>139</v>
      </c>
      <c r="B5" s="623"/>
      <c r="C5" s="623"/>
      <c r="D5" s="623"/>
      <c r="E5" s="623"/>
      <c r="F5" s="623"/>
      <c r="G5" s="623"/>
      <c r="H5" s="623"/>
      <c r="I5" s="624"/>
      <c r="J5" s="58"/>
      <c r="K5" s="596" t="s">
        <v>141</v>
      </c>
      <c r="L5" s="597"/>
      <c r="M5" s="597"/>
      <c r="N5" s="597"/>
      <c r="O5" s="598"/>
    </row>
    <row r="6" spans="1:15" ht="18.95" customHeight="1" thickBot="1" x14ac:dyDescent="0.35">
      <c r="A6" s="599" t="s">
        <v>140</v>
      </c>
      <c r="B6" s="600"/>
      <c r="C6" s="600"/>
      <c r="D6" s="600"/>
      <c r="E6" s="601"/>
      <c r="F6" s="599" t="s">
        <v>97</v>
      </c>
      <c r="G6" s="600"/>
      <c r="H6" s="600"/>
      <c r="I6" s="601"/>
      <c r="J6" s="11"/>
      <c r="K6" s="596"/>
      <c r="L6" s="597"/>
      <c r="M6" s="597"/>
      <c r="N6" s="597"/>
      <c r="O6" s="598"/>
    </row>
    <row r="7" spans="1:15" ht="48" thickBot="1" x14ac:dyDescent="0.35">
      <c r="A7" s="25" t="s">
        <v>0</v>
      </c>
      <c r="B7" s="10" t="s">
        <v>1</v>
      </c>
      <c r="C7" s="51" t="s">
        <v>89</v>
      </c>
      <c r="D7" s="26" t="s">
        <v>136</v>
      </c>
      <c r="E7" s="72" t="s">
        <v>90</v>
      </c>
      <c r="F7" s="1" t="s">
        <v>137</v>
      </c>
      <c r="G7" s="86" t="s">
        <v>138</v>
      </c>
      <c r="H7" s="1" t="s">
        <v>91</v>
      </c>
      <c r="I7" s="53" t="s">
        <v>92</v>
      </c>
      <c r="K7" s="593" t="s">
        <v>98</v>
      </c>
      <c r="L7" s="594"/>
      <c r="M7" s="594"/>
      <c r="N7" s="594"/>
      <c r="O7" s="595"/>
    </row>
    <row r="8" spans="1:15" ht="20.100000000000001" customHeight="1" thickBot="1" x14ac:dyDescent="0.35">
      <c r="A8" s="81">
        <v>1</v>
      </c>
      <c r="B8" s="12" t="s">
        <v>39</v>
      </c>
      <c r="C8" s="75"/>
      <c r="D8" s="78"/>
      <c r="E8" s="77"/>
      <c r="F8" s="83">
        <v>1</v>
      </c>
      <c r="G8" s="83">
        <f t="shared" ref="G8:G39" si="0">SUM(E8*F8)</f>
        <v>0</v>
      </c>
      <c r="H8" s="78"/>
      <c r="I8" s="606">
        <f>SUM(G8:G9)</f>
        <v>0</v>
      </c>
      <c r="K8" s="610" t="s">
        <v>142</v>
      </c>
      <c r="L8" s="611"/>
      <c r="M8" s="611"/>
      <c r="N8" s="611"/>
      <c r="O8" s="612"/>
    </row>
    <row r="9" spans="1:15" ht="20.100000000000001" customHeight="1" thickBot="1" x14ac:dyDescent="0.35">
      <c r="A9" s="82">
        <v>2</v>
      </c>
      <c r="B9" s="73" t="s">
        <v>39</v>
      </c>
      <c r="C9" s="74"/>
      <c r="D9" s="79"/>
      <c r="E9" s="80"/>
      <c r="F9" s="101">
        <v>1</v>
      </c>
      <c r="G9" s="84">
        <f t="shared" si="0"/>
        <v>0</v>
      </c>
      <c r="H9" s="79"/>
      <c r="I9" s="607"/>
      <c r="K9" s="599" t="s">
        <v>140</v>
      </c>
      <c r="L9" s="601"/>
      <c r="M9" s="599" t="s">
        <v>97</v>
      </c>
      <c r="N9" s="600"/>
      <c r="O9" s="601"/>
    </row>
    <row r="10" spans="1:15" ht="20.100000000000001" customHeight="1" x14ac:dyDescent="0.3">
      <c r="A10" s="81">
        <v>3</v>
      </c>
      <c r="B10" s="12" t="s">
        <v>40</v>
      </c>
      <c r="C10" s="75"/>
      <c r="D10" s="78"/>
      <c r="E10" s="77"/>
      <c r="F10" s="83">
        <v>1</v>
      </c>
      <c r="G10" s="83">
        <f t="shared" si="0"/>
        <v>0</v>
      </c>
      <c r="H10" s="78"/>
      <c r="I10" s="606">
        <f t="shared" ref="I10" si="1">SUM(G10:G11)</f>
        <v>0</v>
      </c>
      <c r="K10" s="602" t="s">
        <v>0</v>
      </c>
      <c r="L10" s="604" t="s">
        <v>1</v>
      </c>
      <c r="M10" s="605" t="s">
        <v>92</v>
      </c>
      <c r="N10" s="605" t="s">
        <v>38</v>
      </c>
      <c r="O10" s="602" t="s">
        <v>96</v>
      </c>
    </row>
    <row r="11" spans="1:15" ht="20.100000000000001" customHeight="1" thickBot="1" x14ac:dyDescent="0.35">
      <c r="A11" s="82">
        <v>4</v>
      </c>
      <c r="B11" s="73" t="s">
        <v>40</v>
      </c>
      <c r="C11" s="74"/>
      <c r="D11" s="79"/>
      <c r="E11" s="80"/>
      <c r="F11" s="101">
        <v>1</v>
      </c>
      <c r="G11" s="84">
        <f t="shared" si="0"/>
        <v>0</v>
      </c>
      <c r="H11" s="79"/>
      <c r="I11" s="607"/>
      <c r="K11" s="603"/>
      <c r="L11" s="593"/>
      <c r="M11" s="603"/>
      <c r="N11" s="603"/>
      <c r="O11" s="603"/>
    </row>
    <row r="12" spans="1:15" ht="20.100000000000001" customHeight="1" thickBot="1" x14ac:dyDescent="0.35">
      <c r="A12" s="81">
        <v>5</v>
      </c>
      <c r="B12" s="12" t="s">
        <v>41</v>
      </c>
      <c r="C12" s="75"/>
      <c r="D12" s="78"/>
      <c r="E12" s="77"/>
      <c r="F12" s="83">
        <v>1</v>
      </c>
      <c r="G12" s="83">
        <f t="shared" si="0"/>
        <v>0</v>
      </c>
      <c r="H12" s="78"/>
      <c r="I12" s="606">
        <f t="shared" ref="I12" si="2">SUM(G12:G13)</f>
        <v>0</v>
      </c>
      <c r="K12" s="104">
        <v>1</v>
      </c>
      <c r="L12" s="2" t="s">
        <v>39</v>
      </c>
      <c r="M12" s="108">
        <f>SUM($I$8)</f>
        <v>0</v>
      </c>
      <c r="N12" s="16" t="s">
        <v>196</v>
      </c>
      <c r="O12" s="131">
        <v>-5</v>
      </c>
    </row>
    <row r="13" spans="1:15" ht="20.100000000000001" customHeight="1" thickBot="1" x14ac:dyDescent="0.35">
      <c r="A13" s="82">
        <v>6</v>
      </c>
      <c r="B13" s="73" t="s">
        <v>41</v>
      </c>
      <c r="C13" s="74"/>
      <c r="D13" s="79"/>
      <c r="E13" s="80"/>
      <c r="F13" s="101">
        <v>1</v>
      </c>
      <c r="G13" s="84">
        <f t="shared" si="0"/>
        <v>0</v>
      </c>
      <c r="H13" s="79"/>
      <c r="I13" s="607"/>
      <c r="K13" s="1">
        <v>2</v>
      </c>
      <c r="L13" s="2" t="s">
        <v>40</v>
      </c>
      <c r="M13" s="88">
        <f>SUM($I$10)</f>
        <v>0</v>
      </c>
      <c r="N13" s="17" t="s">
        <v>196</v>
      </c>
      <c r="O13" s="131">
        <v>-5</v>
      </c>
    </row>
    <row r="14" spans="1:15" ht="20.100000000000001" customHeight="1" thickBot="1" x14ac:dyDescent="0.35">
      <c r="A14" s="81">
        <v>7</v>
      </c>
      <c r="B14" s="12" t="s">
        <v>42</v>
      </c>
      <c r="C14" s="75" t="s">
        <v>156</v>
      </c>
      <c r="D14" s="78">
        <v>20</v>
      </c>
      <c r="E14" s="77">
        <v>35</v>
      </c>
      <c r="F14" s="83">
        <v>1</v>
      </c>
      <c r="G14" s="83">
        <f t="shared" si="0"/>
        <v>35</v>
      </c>
      <c r="H14" s="78">
        <v>30</v>
      </c>
      <c r="I14" s="606">
        <f t="shared" ref="I14" si="3">SUM(G14:G15)</f>
        <v>100</v>
      </c>
      <c r="K14" s="23">
        <v>3</v>
      </c>
      <c r="L14" s="2" t="s">
        <v>41</v>
      </c>
      <c r="M14" s="108">
        <f>SUM($I$12)</f>
        <v>0</v>
      </c>
      <c r="N14" s="22" t="s">
        <v>196</v>
      </c>
      <c r="O14" s="131">
        <v>-5</v>
      </c>
    </row>
    <row r="15" spans="1:15" ht="20.100000000000001" customHeight="1" thickBot="1" x14ac:dyDescent="0.35">
      <c r="A15" s="82">
        <v>8</v>
      </c>
      <c r="B15" s="73" t="s">
        <v>42</v>
      </c>
      <c r="C15" s="74" t="s">
        <v>157</v>
      </c>
      <c r="D15" s="79">
        <v>50</v>
      </c>
      <c r="E15" s="80">
        <v>65</v>
      </c>
      <c r="F15" s="101">
        <v>1</v>
      </c>
      <c r="G15" s="84">
        <f t="shared" si="0"/>
        <v>65</v>
      </c>
      <c r="H15" s="79">
        <v>5</v>
      </c>
      <c r="I15" s="607"/>
      <c r="K15" s="1">
        <v>4</v>
      </c>
      <c r="L15" s="2" t="s">
        <v>42</v>
      </c>
      <c r="M15" s="108">
        <f>SUM($I$14)</f>
        <v>100</v>
      </c>
      <c r="N15" s="1">
        <v>5</v>
      </c>
      <c r="O15" s="109">
        <v>44</v>
      </c>
    </row>
    <row r="16" spans="1:15" ht="20.100000000000001" customHeight="1" thickBot="1" x14ac:dyDescent="0.35">
      <c r="A16" s="81">
        <v>9</v>
      </c>
      <c r="B16" s="12" t="s">
        <v>43</v>
      </c>
      <c r="C16" s="75"/>
      <c r="D16" s="78"/>
      <c r="E16" s="77"/>
      <c r="F16" s="83">
        <v>1</v>
      </c>
      <c r="G16" s="83">
        <f t="shared" si="0"/>
        <v>0</v>
      </c>
      <c r="H16" s="78"/>
      <c r="I16" s="606">
        <f t="shared" ref="I16" si="4">SUM(G16:G17)</f>
        <v>0</v>
      </c>
      <c r="K16" s="23">
        <v>5</v>
      </c>
      <c r="L16" s="2" t="s">
        <v>43</v>
      </c>
      <c r="M16" s="87">
        <f>SUM($I$16)</f>
        <v>0</v>
      </c>
      <c r="N16" s="22" t="s">
        <v>196</v>
      </c>
      <c r="O16" s="131">
        <v>-5</v>
      </c>
    </row>
    <row r="17" spans="1:15" ht="20.100000000000001" customHeight="1" thickBot="1" x14ac:dyDescent="0.35">
      <c r="A17" s="82">
        <v>10</v>
      </c>
      <c r="B17" s="73" t="s">
        <v>43</v>
      </c>
      <c r="C17" s="74"/>
      <c r="D17" s="79"/>
      <c r="E17" s="80"/>
      <c r="F17" s="101">
        <v>1</v>
      </c>
      <c r="G17" s="84">
        <f t="shared" si="0"/>
        <v>0</v>
      </c>
      <c r="H17" s="79"/>
      <c r="I17" s="607"/>
      <c r="K17" s="1">
        <v>6</v>
      </c>
      <c r="L17" s="2" t="s">
        <v>44</v>
      </c>
      <c r="M17" s="108">
        <f>SUM($I$18)</f>
        <v>69.349999999999994</v>
      </c>
      <c r="N17" s="1">
        <v>16</v>
      </c>
      <c r="O17" s="52">
        <v>33</v>
      </c>
    </row>
    <row r="18" spans="1:15" ht="20.100000000000001" customHeight="1" thickBot="1" x14ac:dyDescent="0.35">
      <c r="A18" s="81">
        <v>11</v>
      </c>
      <c r="B18" s="12" t="s">
        <v>44</v>
      </c>
      <c r="C18" s="75" t="s">
        <v>191</v>
      </c>
      <c r="D18" s="78">
        <v>32</v>
      </c>
      <c r="E18" s="77">
        <v>47</v>
      </c>
      <c r="F18" s="83">
        <v>1.05</v>
      </c>
      <c r="G18" s="83">
        <f t="shared" si="0"/>
        <v>49.35</v>
      </c>
      <c r="H18" s="78">
        <v>13</v>
      </c>
      <c r="I18" s="606">
        <f t="shared" ref="I18" si="5">SUM(G18:G19)</f>
        <v>69.349999999999994</v>
      </c>
      <c r="K18" s="23">
        <v>7</v>
      </c>
      <c r="L18" s="2" t="s">
        <v>45</v>
      </c>
      <c r="M18" s="88">
        <f>SUM($I$20)</f>
        <v>21.200000000000003</v>
      </c>
      <c r="N18" s="23">
        <v>24</v>
      </c>
      <c r="O18" s="109">
        <v>25</v>
      </c>
    </row>
    <row r="19" spans="1:15" ht="20.100000000000001" customHeight="1" thickBot="1" x14ac:dyDescent="0.35">
      <c r="A19" s="82">
        <v>12</v>
      </c>
      <c r="B19" s="73" t="s">
        <v>44</v>
      </c>
      <c r="C19" s="74" t="s">
        <v>192</v>
      </c>
      <c r="D19" s="79">
        <v>10</v>
      </c>
      <c r="E19" s="80">
        <v>20</v>
      </c>
      <c r="F19" s="101">
        <v>1</v>
      </c>
      <c r="G19" s="84">
        <f t="shared" si="0"/>
        <v>20</v>
      </c>
      <c r="H19" s="79">
        <v>46</v>
      </c>
      <c r="I19" s="607"/>
      <c r="K19" s="1">
        <v>8</v>
      </c>
      <c r="L19" s="2" t="s">
        <v>46</v>
      </c>
      <c r="M19" s="88">
        <f>SUM($I$22)</f>
        <v>72</v>
      </c>
      <c r="N19" s="1">
        <v>15</v>
      </c>
      <c r="O19" s="109">
        <v>34</v>
      </c>
    </row>
    <row r="20" spans="1:15" ht="20.100000000000001" customHeight="1" thickBot="1" x14ac:dyDescent="0.35">
      <c r="A20" s="81">
        <v>13</v>
      </c>
      <c r="B20" s="71" t="s">
        <v>45</v>
      </c>
      <c r="C20" s="75" t="s">
        <v>178</v>
      </c>
      <c r="D20" s="78">
        <v>6</v>
      </c>
      <c r="E20" s="77">
        <v>12</v>
      </c>
      <c r="F20" s="83">
        <v>1.1000000000000001</v>
      </c>
      <c r="G20" s="83">
        <f t="shared" si="0"/>
        <v>13.200000000000001</v>
      </c>
      <c r="H20" s="78">
        <v>49</v>
      </c>
      <c r="I20" s="606">
        <f t="shared" ref="I20" si="6">SUM(G20:G21)</f>
        <v>21.200000000000003</v>
      </c>
      <c r="K20" s="23">
        <v>9</v>
      </c>
      <c r="L20" s="2" t="s">
        <v>47</v>
      </c>
      <c r="M20" s="88">
        <f>SUM($I$24)</f>
        <v>75</v>
      </c>
      <c r="N20" s="23">
        <v>13</v>
      </c>
      <c r="O20" s="109">
        <v>36</v>
      </c>
    </row>
    <row r="21" spans="1:15" ht="20.100000000000001" customHeight="1" thickBot="1" x14ac:dyDescent="0.35">
      <c r="A21" s="82">
        <v>14</v>
      </c>
      <c r="B21" s="76" t="s">
        <v>45</v>
      </c>
      <c r="C21" s="74" t="s">
        <v>179</v>
      </c>
      <c r="D21" s="79">
        <v>4</v>
      </c>
      <c r="E21" s="80">
        <v>8</v>
      </c>
      <c r="F21" s="101">
        <v>1</v>
      </c>
      <c r="G21" s="84">
        <f t="shared" si="0"/>
        <v>8</v>
      </c>
      <c r="H21" s="79">
        <v>50</v>
      </c>
      <c r="I21" s="607"/>
      <c r="K21" s="1">
        <v>10</v>
      </c>
      <c r="L21" s="2" t="s">
        <v>48</v>
      </c>
      <c r="M21" s="88">
        <f>SUM($I$26)</f>
        <v>59</v>
      </c>
      <c r="N21" s="1">
        <v>20</v>
      </c>
      <c r="O21" s="109">
        <v>29</v>
      </c>
    </row>
    <row r="22" spans="1:15" ht="20.100000000000001" customHeight="1" thickBot="1" x14ac:dyDescent="0.35">
      <c r="A22" s="81">
        <v>15</v>
      </c>
      <c r="B22" s="71" t="s">
        <v>46</v>
      </c>
      <c r="C22" s="75" t="s">
        <v>185</v>
      </c>
      <c r="D22" s="78">
        <v>20</v>
      </c>
      <c r="E22" s="77">
        <v>35</v>
      </c>
      <c r="F22" s="83">
        <v>1</v>
      </c>
      <c r="G22" s="83">
        <f t="shared" si="0"/>
        <v>35</v>
      </c>
      <c r="H22" s="78">
        <v>30</v>
      </c>
      <c r="I22" s="606">
        <f t="shared" ref="I22" si="7">SUM(G22:G23)</f>
        <v>72</v>
      </c>
      <c r="K22" s="23">
        <v>11</v>
      </c>
      <c r="L22" s="2" t="s">
        <v>49</v>
      </c>
      <c r="M22" s="88">
        <f>SUM($I$28)</f>
        <v>69</v>
      </c>
      <c r="N22" s="23">
        <v>17</v>
      </c>
      <c r="O22" s="109">
        <v>32</v>
      </c>
    </row>
    <row r="23" spans="1:15" ht="20.100000000000001" customHeight="1" thickBot="1" x14ac:dyDescent="0.35">
      <c r="A23" s="82">
        <v>16</v>
      </c>
      <c r="B23" s="76" t="s">
        <v>46</v>
      </c>
      <c r="C23" s="74" t="s">
        <v>186</v>
      </c>
      <c r="D23" s="79">
        <v>22</v>
      </c>
      <c r="E23" s="80">
        <v>37</v>
      </c>
      <c r="F23" s="101">
        <v>1</v>
      </c>
      <c r="G23" s="84">
        <f t="shared" si="0"/>
        <v>37</v>
      </c>
      <c r="H23" s="79">
        <v>25</v>
      </c>
      <c r="I23" s="607"/>
      <c r="K23" s="1">
        <v>12</v>
      </c>
      <c r="L23" s="2" t="s">
        <v>50</v>
      </c>
      <c r="M23" s="87">
        <f>SUM($I$30)</f>
        <v>52</v>
      </c>
      <c r="N23" s="1">
        <v>22</v>
      </c>
      <c r="O23" s="109">
        <v>27</v>
      </c>
    </row>
    <row r="24" spans="1:15" ht="20.100000000000001" customHeight="1" thickBot="1" x14ac:dyDescent="0.35">
      <c r="A24" s="81">
        <v>17</v>
      </c>
      <c r="B24" s="71" t="s">
        <v>47</v>
      </c>
      <c r="C24" s="75" t="s">
        <v>194</v>
      </c>
      <c r="D24" s="78">
        <v>24</v>
      </c>
      <c r="E24" s="77">
        <v>39</v>
      </c>
      <c r="F24" s="83">
        <v>1</v>
      </c>
      <c r="G24" s="83">
        <f t="shared" si="0"/>
        <v>39</v>
      </c>
      <c r="H24" s="78">
        <v>20</v>
      </c>
      <c r="I24" s="606">
        <f t="shared" ref="I24" si="8">SUM(G24:G25)</f>
        <v>75</v>
      </c>
      <c r="K24" s="23">
        <v>13</v>
      </c>
      <c r="L24" s="2" t="s">
        <v>51</v>
      </c>
      <c r="M24" s="88">
        <f>SUM($I$32)</f>
        <v>92.4</v>
      </c>
      <c r="N24" s="23">
        <v>6</v>
      </c>
      <c r="O24" s="109">
        <v>43</v>
      </c>
    </row>
    <row r="25" spans="1:15" ht="20.100000000000001" customHeight="1" thickBot="1" x14ac:dyDescent="0.35">
      <c r="A25" s="82">
        <v>18</v>
      </c>
      <c r="B25" s="76" t="s">
        <v>47</v>
      </c>
      <c r="C25" s="74" t="s">
        <v>195</v>
      </c>
      <c r="D25" s="79">
        <v>21</v>
      </c>
      <c r="E25" s="80">
        <v>36</v>
      </c>
      <c r="F25" s="101">
        <v>1</v>
      </c>
      <c r="G25" s="84">
        <f t="shared" si="0"/>
        <v>36</v>
      </c>
      <c r="H25" s="79">
        <v>28</v>
      </c>
      <c r="I25" s="607"/>
      <c r="K25" s="1">
        <v>14</v>
      </c>
      <c r="L25" s="2" t="s">
        <v>52</v>
      </c>
      <c r="M25" s="108">
        <f>SUM($I$34)</f>
        <v>63</v>
      </c>
      <c r="N25" s="1">
        <v>19</v>
      </c>
      <c r="O25" s="109">
        <v>30</v>
      </c>
    </row>
    <row r="26" spans="1:15" ht="20.100000000000001" customHeight="1" thickBot="1" x14ac:dyDescent="0.35">
      <c r="A26" s="81">
        <v>19</v>
      </c>
      <c r="B26" s="71" t="s">
        <v>48</v>
      </c>
      <c r="C26" s="75" t="s">
        <v>180</v>
      </c>
      <c r="D26" s="78">
        <v>20</v>
      </c>
      <c r="E26" s="77">
        <v>35</v>
      </c>
      <c r="F26" s="83">
        <v>1</v>
      </c>
      <c r="G26" s="83">
        <f t="shared" si="0"/>
        <v>35</v>
      </c>
      <c r="H26" s="78">
        <v>30</v>
      </c>
      <c r="I26" s="606">
        <f t="shared" ref="I26" si="9">SUM(G26:G27)</f>
        <v>59</v>
      </c>
      <c r="K26" s="23">
        <v>15</v>
      </c>
      <c r="L26" s="2" t="s">
        <v>53</v>
      </c>
      <c r="M26" s="108">
        <f>SUM($I$36)</f>
        <v>52.5</v>
      </c>
      <c r="N26" s="23">
        <v>21</v>
      </c>
      <c r="O26" s="109">
        <v>28</v>
      </c>
    </row>
    <row r="27" spans="1:15" ht="20.100000000000001" customHeight="1" thickBot="1" x14ac:dyDescent="0.35">
      <c r="A27" s="82">
        <v>20</v>
      </c>
      <c r="B27" s="76" t="s">
        <v>48</v>
      </c>
      <c r="C27" s="74" t="s">
        <v>181</v>
      </c>
      <c r="D27" s="79">
        <v>12</v>
      </c>
      <c r="E27" s="80">
        <v>24</v>
      </c>
      <c r="F27" s="101">
        <v>1</v>
      </c>
      <c r="G27" s="84">
        <f t="shared" si="0"/>
        <v>24</v>
      </c>
      <c r="H27" s="79">
        <v>44</v>
      </c>
      <c r="I27" s="607"/>
      <c r="K27" s="1">
        <v>16</v>
      </c>
      <c r="L27" s="2" t="s">
        <v>54</v>
      </c>
      <c r="M27" s="108">
        <f>SUM($I$38)</f>
        <v>86.2</v>
      </c>
      <c r="N27" s="1">
        <v>7</v>
      </c>
      <c r="O27" s="109">
        <v>42</v>
      </c>
    </row>
    <row r="28" spans="1:15" ht="20.100000000000001" customHeight="1" thickBot="1" x14ac:dyDescent="0.35">
      <c r="A28" s="81">
        <v>21</v>
      </c>
      <c r="B28" s="71" t="s">
        <v>49</v>
      </c>
      <c r="C28" s="75" t="s">
        <v>172</v>
      </c>
      <c r="D28" s="78">
        <v>18</v>
      </c>
      <c r="E28" s="77">
        <v>33</v>
      </c>
      <c r="F28" s="83">
        <v>1</v>
      </c>
      <c r="G28" s="83">
        <f t="shared" si="0"/>
        <v>33</v>
      </c>
      <c r="H28" s="78">
        <v>35</v>
      </c>
      <c r="I28" s="606">
        <f t="shared" ref="I28" si="10">SUM(G28:G29)</f>
        <v>69</v>
      </c>
      <c r="K28" s="23">
        <v>17</v>
      </c>
      <c r="L28" s="60" t="s">
        <v>55</v>
      </c>
      <c r="M28" s="130">
        <f>SUM($I$40)</f>
        <v>110</v>
      </c>
      <c r="N28" s="124">
        <v>2</v>
      </c>
      <c r="O28" s="125">
        <v>49</v>
      </c>
    </row>
    <row r="29" spans="1:15" ht="20.100000000000001" customHeight="1" thickBot="1" x14ac:dyDescent="0.35">
      <c r="A29" s="82">
        <v>22</v>
      </c>
      <c r="B29" s="76" t="s">
        <v>49</v>
      </c>
      <c r="C29" s="74" t="s">
        <v>173</v>
      </c>
      <c r="D29" s="79">
        <v>21</v>
      </c>
      <c r="E29" s="80">
        <v>36</v>
      </c>
      <c r="F29" s="101">
        <v>1</v>
      </c>
      <c r="G29" s="84">
        <f t="shared" si="0"/>
        <v>36</v>
      </c>
      <c r="H29" s="79">
        <v>28</v>
      </c>
      <c r="I29" s="607"/>
      <c r="K29" s="1">
        <v>18</v>
      </c>
      <c r="L29" s="2" t="s">
        <v>56</v>
      </c>
      <c r="M29" s="108">
        <f>SUM($I$42)</f>
        <v>49.400000000000006</v>
      </c>
      <c r="N29" s="1">
        <v>23</v>
      </c>
      <c r="O29" s="109">
        <v>26</v>
      </c>
    </row>
    <row r="30" spans="1:15" ht="20.100000000000001" customHeight="1" thickBot="1" x14ac:dyDescent="0.35">
      <c r="A30" s="81">
        <v>23</v>
      </c>
      <c r="B30" s="71" t="s">
        <v>50</v>
      </c>
      <c r="C30" s="75" t="s">
        <v>148</v>
      </c>
      <c r="D30" s="78">
        <v>10</v>
      </c>
      <c r="E30" s="77">
        <v>20</v>
      </c>
      <c r="F30" s="83">
        <v>1.1000000000000001</v>
      </c>
      <c r="G30" s="83">
        <f t="shared" si="0"/>
        <v>22</v>
      </c>
      <c r="H30" s="78">
        <v>45</v>
      </c>
      <c r="I30" s="606">
        <f t="shared" ref="I30" si="11">SUM(G30:G31)</f>
        <v>52</v>
      </c>
      <c r="K30" s="23">
        <v>19</v>
      </c>
      <c r="L30" s="2" t="s">
        <v>87</v>
      </c>
      <c r="M30" s="108">
        <f>SUM($I$44)</f>
        <v>76</v>
      </c>
      <c r="N30" s="23">
        <v>12</v>
      </c>
      <c r="O30" s="109">
        <v>37</v>
      </c>
    </row>
    <row r="31" spans="1:15" ht="20.100000000000001" customHeight="1" thickBot="1" x14ac:dyDescent="0.35">
      <c r="A31" s="82">
        <v>24</v>
      </c>
      <c r="B31" s="76" t="s">
        <v>50</v>
      </c>
      <c r="C31" s="74" t="s">
        <v>149</v>
      </c>
      <c r="D31" s="79">
        <v>15</v>
      </c>
      <c r="E31" s="80">
        <v>30</v>
      </c>
      <c r="F31" s="101">
        <v>1</v>
      </c>
      <c r="G31" s="84">
        <f t="shared" si="0"/>
        <v>30</v>
      </c>
      <c r="H31" s="79">
        <v>37</v>
      </c>
      <c r="I31" s="607"/>
      <c r="K31" s="1">
        <v>20</v>
      </c>
      <c r="L31" s="59" t="s">
        <v>57</v>
      </c>
      <c r="M31" s="126">
        <f>SUM($I$46)</f>
        <v>122</v>
      </c>
      <c r="N31" s="27">
        <v>1</v>
      </c>
      <c r="O31" s="127">
        <v>51</v>
      </c>
    </row>
    <row r="32" spans="1:15" ht="20.100000000000001" customHeight="1" thickBot="1" x14ac:dyDescent="0.35">
      <c r="A32" s="81">
        <v>25</v>
      </c>
      <c r="B32" s="71" t="s">
        <v>51</v>
      </c>
      <c r="C32" s="75" t="s">
        <v>170</v>
      </c>
      <c r="D32" s="78">
        <v>27</v>
      </c>
      <c r="E32" s="77">
        <v>42</v>
      </c>
      <c r="F32" s="83">
        <v>1</v>
      </c>
      <c r="G32" s="83">
        <f t="shared" si="0"/>
        <v>42</v>
      </c>
      <c r="H32" s="78">
        <v>17</v>
      </c>
      <c r="I32" s="606">
        <f t="shared" ref="I32" si="12">SUM(G32:G33)</f>
        <v>92.4</v>
      </c>
      <c r="K32" s="23">
        <v>21</v>
      </c>
      <c r="L32" s="2" t="s">
        <v>58</v>
      </c>
      <c r="M32" s="108">
        <f>SUM($I$48)</f>
        <v>0</v>
      </c>
      <c r="N32" s="22" t="s">
        <v>196</v>
      </c>
      <c r="O32" s="131">
        <v>-5</v>
      </c>
    </row>
    <row r="33" spans="1:15" ht="20.100000000000001" customHeight="1" thickBot="1" x14ac:dyDescent="0.35">
      <c r="A33" s="82">
        <v>26</v>
      </c>
      <c r="B33" s="76" t="s">
        <v>51</v>
      </c>
      <c r="C33" s="74" t="s">
        <v>171</v>
      </c>
      <c r="D33" s="79">
        <v>33</v>
      </c>
      <c r="E33" s="80">
        <v>48</v>
      </c>
      <c r="F33" s="101">
        <v>1.05</v>
      </c>
      <c r="G33" s="84">
        <f t="shared" si="0"/>
        <v>50.400000000000006</v>
      </c>
      <c r="H33" s="79">
        <v>9</v>
      </c>
      <c r="I33" s="607"/>
      <c r="K33" s="1">
        <v>22</v>
      </c>
      <c r="L33" s="2" t="s">
        <v>59</v>
      </c>
      <c r="M33" s="88">
        <f>SUM($I$50)</f>
        <v>0</v>
      </c>
      <c r="N33" s="17" t="s">
        <v>196</v>
      </c>
      <c r="O33" s="131">
        <v>-5</v>
      </c>
    </row>
    <row r="34" spans="1:15" ht="20.100000000000001" customHeight="1" thickBot="1" x14ac:dyDescent="0.35">
      <c r="A34" s="81">
        <v>27</v>
      </c>
      <c r="B34" s="71" t="s">
        <v>52</v>
      </c>
      <c r="C34" s="75" t="s">
        <v>193</v>
      </c>
      <c r="D34" s="78">
        <v>18</v>
      </c>
      <c r="E34" s="77">
        <v>33</v>
      </c>
      <c r="F34" s="83">
        <v>1</v>
      </c>
      <c r="G34" s="83">
        <f t="shared" si="0"/>
        <v>33</v>
      </c>
      <c r="H34" s="78">
        <v>35</v>
      </c>
      <c r="I34" s="606">
        <f t="shared" ref="I34" si="13">SUM(G34:G35)</f>
        <v>63</v>
      </c>
      <c r="K34" s="23">
        <v>23</v>
      </c>
      <c r="L34" s="2" t="s">
        <v>60</v>
      </c>
      <c r="M34" s="108">
        <f>SUM($I$52)</f>
        <v>0</v>
      </c>
      <c r="N34" s="22" t="s">
        <v>196</v>
      </c>
      <c r="O34" s="131">
        <v>-5</v>
      </c>
    </row>
    <row r="35" spans="1:15" ht="20.100000000000001" customHeight="1" thickBot="1" x14ac:dyDescent="0.35">
      <c r="A35" s="82">
        <v>28</v>
      </c>
      <c r="B35" s="76" t="s">
        <v>52</v>
      </c>
      <c r="C35" s="74" t="s">
        <v>150</v>
      </c>
      <c r="D35" s="79">
        <v>15</v>
      </c>
      <c r="E35" s="80">
        <v>30</v>
      </c>
      <c r="F35" s="101">
        <v>1</v>
      </c>
      <c r="G35" s="84">
        <f t="shared" si="0"/>
        <v>30</v>
      </c>
      <c r="H35" s="79">
        <v>37</v>
      </c>
      <c r="I35" s="607"/>
      <c r="K35" s="1">
        <v>24</v>
      </c>
      <c r="L35" s="2" t="s">
        <v>61</v>
      </c>
      <c r="M35" s="108">
        <f>SUM($I$54)</f>
        <v>84.15</v>
      </c>
      <c r="N35" s="1">
        <v>9</v>
      </c>
      <c r="O35" s="109">
        <v>40</v>
      </c>
    </row>
    <row r="36" spans="1:15" ht="20.100000000000001" customHeight="1" thickBot="1" x14ac:dyDescent="0.35">
      <c r="A36" s="81">
        <v>29</v>
      </c>
      <c r="B36" s="71" t="s">
        <v>53</v>
      </c>
      <c r="C36" s="75" t="s">
        <v>158</v>
      </c>
      <c r="D36" s="78">
        <v>12</v>
      </c>
      <c r="E36" s="77">
        <v>24</v>
      </c>
      <c r="F36" s="83">
        <v>1.05</v>
      </c>
      <c r="G36" s="83">
        <f t="shared" si="0"/>
        <v>25.200000000000003</v>
      </c>
      <c r="H36" s="78">
        <v>43</v>
      </c>
      <c r="I36" s="606">
        <f t="shared" ref="I36" si="14">SUM(G36:G37)</f>
        <v>52.5</v>
      </c>
      <c r="K36" s="23">
        <v>25</v>
      </c>
      <c r="L36" s="2" t="s">
        <v>62</v>
      </c>
      <c r="M36" s="108">
        <f>SUM($I$56)</f>
        <v>82.85</v>
      </c>
      <c r="N36" s="23">
        <v>10</v>
      </c>
      <c r="O36" s="109">
        <v>39</v>
      </c>
    </row>
    <row r="37" spans="1:15" ht="20.100000000000001" customHeight="1" thickBot="1" x14ac:dyDescent="0.35">
      <c r="A37" s="82">
        <v>30</v>
      </c>
      <c r="B37" s="76" t="s">
        <v>53</v>
      </c>
      <c r="C37" s="74" t="s">
        <v>159</v>
      </c>
      <c r="D37" s="79">
        <v>13</v>
      </c>
      <c r="E37" s="80">
        <v>26</v>
      </c>
      <c r="F37" s="101">
        <v>1.05</v>
      </c>
      <c r="G37" s="84">
        <f t="shared" si="0"/>
        <v>27.3</v>
      </c>
      <c r="H37" s="79">
        <v>41</v>
      </c>
      <c r="I37" s="607"/>
      <c r="K37" s="1">
        <v>26</v>
      </c>
      <c r="L37" s="2" t="s">
        <v>63</v>
      </c>
      <c r="M37" s="87">
        <f>SUM($I$58)</f>
        <v>101</v>
      </c>
      <c r="N37" s="1">
        <v>4</v>
      </c>
      <c r="O37" s="109">
        <v>45</v>
      </c>
    </row>
    <row r="38" spans="1:15" ht="20.100000000000001" customHeight="1" thickBot="1" x14ac:dyDescent="0.35">
      <c r="A38" s="81">
        <v>31</v>
      </c>
      <c r="B38" s="71" t="s">
        <v>54</v>
      </c>
      <c r="C38" s="75" t="s">
        <v>187</v>
      </c>
      <c r="D38" s="78">
        <v>25</v>
      </c>
      <c r="E38" s="77">
        <v>40</v>
      </c>
      <c r="F38" s="83">
        <v>1</v>
      </c>
      <c r="G38" s="83">
        <f t="shared" si="0"/>
        <v>40</v>
      </c>
      <c r="H38" s="78">
        <v>18</v>
      </c>
      <c r="I38" s="606">
        <f t="shared" ref="I38" si="15">SUM(G38:G39)</f>
        <v>86.2</v>
      </c>
      <c r="K38" s="23">
        <v>27</v>
      </c>
      <c r="L38" s="129" t="s">
        <v>93</v>
      </c>
      <c r="M38" s="128">
        <f>SUM($I$60)</f>
        <v>122</v>
      </c>
      <c r="N38" s="27">
        <v>1</v>
      </c>
      <c r="O38" s="27">
        <v>51</v>
      </c>
    </row>
    <row r="39" spans="1:15" ht="20.100000000000001" customHeight="1" thickBot="1" x14ac:dyDescent="0.35">
      <c r="A39" s="82">
        <v>32</v>
      </c>
      <c r="B39" s="76" t="s">
        <v>54</v>
      </c>
      <c r="C39" s="74" t="s">
        <v>188</v>
      </c>
      <c r="D39" s="79">
        <v>29</v>
      </c>
      <c r="E39" s="80">
        <v>44</v>
      </c>
      <c r="F39" s="101">
        <v>1.05</v>
      </c>
      <c r="G39" s="84">
        <f t="shared" si="0"/>
        <v>46.2</v>
      </c>
      <c r="H39" s="79">
        <v>14</v>
      </c>
      <c r="I39" s="607"/>
      <c r="K39" s="1">
        <v>28</v>
      </c>
      <c r="L39" s="44" t="s">
        <v>64</v>
      </c>
      <c r="M39" s="87">
        <f>SUM($I$62)</f>
        <v>76.650000000000006</v>
      </c>
      <c r="N39" s="1">
        <v>11</v>
      </c>
      <c r="O39" s="1">
        <v>38</v>
      </c>
    </row>
    <row r="40" spans="1:15" ht="20.100000000000001" customHeight="1" thickBot="1" x14ac:dyDescent="0.35">
      <c r="A40" s="81">
        <v>33</v>
      </c>
      <c r="B40" s="54" t="s">
        <v>55</v>
      </c>
      <c r="C40" s="118" t="s">
        <v>162</v>
      </c>
      <c r="D40" s="119">
        <v>60</v>
      </c>
      <c r="E40" s="120">
        <v>75</v>
      </c>
      <c r="F40" s="121">
        <v>1</v>
      </c>
      <c r="G40" s="121">
        <f t="shared" ref="G40:G71" si="16">SUM(E40*F40)</f>
        <v>75</v>
      </c>
      <c r="H40" s="119">
        <v>2</v>
      </c>
      <c r="I40" s="606">
        <f>SUM(G40:G41)</f>
        <v>110</v>
      </c>
      <c r="K40" s="23">
        <v>29</v>
      </c>
      <c r="L40" s="61" t="s">
        <v>65</v>
      </c>
      <c r="M40" s="122">
        <f>SUM($I$64)</f>
        <v>109.2</v>
      </c>
      <c r="N40" s="28">
        <v>3</v>
      </c>
      <c r="O40" s="123">
        <v>47</v>
      </c>
    </row>
    <row r="41" spans="1:15" ht="20.100000000000001" customHeight="1" thickBot="1" x14ac:dyDescent="0.35">
      <c r="A41" s="82">
        <v>34</v>
      </c>
      <c r="B41" s="76" t="s">
        <v>55</v>
      </c>
      <c r="C41" s="74" t="s">
        <v>163</v>
      </c>
      <c r="D41" s="79">
        <v>20</v>
      </c>
      <c r="E41" s="80">
        <v>35</v>
      </c>
      <c r="F41" s="101">
        <v>1</v>
      </c>
      <c r="G41" s="84">
        <f t="shared" si="16"/>
        <v>35</v>
      </c>
      <c r="H41" s="79">
        <v>30</v>
      </c>
      <c r="I41" s="607"/>
      <c r="K41" s="1">
        <v>30</v>
      </c>
      <c r="L41" s="2" t="s">
        <v>66</v>
      </c>
      <c r="M41" s="87">
        <f>SUM($I$66)</f>
        <v>0</v>
      </c>
      <c r="N41" s="17" t="s">
        <v>196</v>
      </c>
      <c r="O41" s="131">
        <v>-5</v>
      </c>
    </row>
    <row r="42" spans="1:15" ht="20.100000000000001" customHeight="1" thickBot="1" x14ac:dyDescent="0.35">
      <c r="A42" s="81">
        <v>35</v>
      </c>
      <c r="B42" s="71" t="s">
        <v>56</v>
      </c>
      <c r="C42" s="75" t="s">
        <v>182</v>
      </c>
      <c r="D42" s="78">
        <v>14</v>
      </c>
      <c r="E42" s="77">
        <v>28</v>
      </c>
      <c r="F42" s="83">
        <v>1.05</v>
      </c>
      <c r="G42" s="83">
        <f t="shared" si="16"/>
        <v>29.400000000000002</v>
      </c>
      <c r="H42" s="78">
        <v>40</v>
      </c>
      <c r="I42" s="606">
        <f t="shared" ref="I42" si="17">SUM(G42:G43)</f>
        <v>49.400000000000006</v>
      </c>
      <c r="K42" s="23">
        <v>31</v>
      </c>
      <c r="L42" s="2" t="s">
        <v>67</v>
      </c>
      <c r="M42" s="108">
        <f>SUM($I$68)</f>
        <v>0</v>
      </c>
      <c r="N42" s="17" t="s">
        <v>196</v>
      </c>
      <c r="O42" s="131">
        <v>-5</v>
      </c>
    </row>
    <row r="43" spans="1:15" ht="20.100000000000001" customHeight="1" thickBot="1" x14ac:dyDescent="0.35">
      <c r="A43" s="82">
        <v>36</v>
      </c>
      <c r="B43" s="76" t="s">
        <v>56</v>
      </c>
      <c r="C43" s="74" t="s">
        <v>183</v>
      </c>
      <c r="D43" s="79">
        <v>10</v>
      </c>
      <c r="E43" s="80">
        <v>20</v>
      </c>
      <c r="F43" s="101">
        <v>1</v>
      </c>
      <c r="G43" s="84">
        <f t="shared" si="16"/>
        <v>20</v>
      </c>
      <c r="H43" s="79">
        <v>46</v>
      </c>
      <c r="I43" s="607"/>
      <c r="K43" s="1">
        <v>32</v>
      </c>
      <c r="L43" s="2" t="s">
        <v>68</v>
      </c>
      <c r="M43" s="88">
        <f>SUM($I$70)</f>
        <v>75</v>
      </c>
      <c r="N43" s="1">
        <v>13</v>
      </c>
      <c r="O43" s="109">
        <v>36</v>
      </c>
    </row>
    <row r="44" spans="1:15" ht="20.100000000000001" customHeight="1" thickBot="1" x14ac:dyDescent="0.35">
      <c r="A44" s="81">
        <v>37</v>
      </c>
      <c r="B44" s="71" t="s">
        <v>87</v>
      </c>
      <c r="C44" s="75" t="s">
        <v>153</v>
      </c>
      <c r="D44" s="78">
        <v>13</v>
      </c>
      <c r="E44" s="77">
        <v>26</v>
      </c>
      <c r="F44" s="83">
        <v>1</v>
      </c>
      <c r="G44" s="83">
        <f t="shared" si="16"/>
        <v>26</v>
      </c>
      <c r="H44" s="78">
        <v>42</v>
      </c>
      <c r="I44" s="606">
        <f t="shared" ref="I44" si="18">SUM(G44:G45)</f>
        <v>76</v>
      </c>
      <c r="K44" s="23">
        <v>33</v>
      </c>
      <c r="L44" s="2" t="s">
        <v>69</v>
      </c>
      <c r="M44" s="87">
        <f>SUM($I$72)</f>
        <v>69</v>
      </c>
      <c r="N44" s="1">
        <v>17</v>
      </c>
      <c r="O44" s="109">
        <v>32</v>
      </c>
    </row>
    <row r="45" spans="1:15" ht="20.100000000000001" customHeight="1" thickBot="1" x14ac:dyDescent="0.35">
      <c r="A45" s="82">
        <v>38</v>
      </c>
      <c r="B45" s="73" t="s">
        <v>87</v>
      </c>
      <c r="C45" s="74" t="s">
        <v>154</v>
      </c>
      <c r="D45" s="79">
        <v>35</v>
      </c>
      <c r="E45" s="80">
        <v>50</v>
      </c>
      <c r="F45" s="101">
        <v>1</v>
      </c>
      <c r="G45" s="84">
        <f t="shared" si="16"/>
        <v>50</v>
      </c>
      <c r="H45" s="79">
        <v>10</v>
      </c>
      <c r="I45" s="607"/>
      <c r="K45" s="1">
        <v>34</v>
      </c>
      <c r="L45" s="2" t="s">
        <v>129</v>
      </c>
      <c r="M45" s="87">
        <f>SUM($I$74)</f>
        <v>0</v>
      </c>
      <c r="N45" s="17" t="s">
        <v>196</v>
      </c>
      <c r="O45" s="131">
        <v>-5</v>
      </c>
    </row>
    <row r="46" spans="1:15" ht="20.100000000000001" customHeight="1" thickBot="1" x14ac:dyDescent="0.35">
      <c r="A46" s="81">
        <v>39</v>
      </c>
      <c r="B46" s="32" t="s">
        <v>57</v>
      </c>
      <c r="C46" s="110" t="s">
        <v>176</v>
      </c>
      <c r="D46" s="111">
        <v>65</v>
      </c>
      <c r="E46" s="112">
        <v>80</v>
      </c>
      <c r="F46" s="113">
        <v>1.05</v>
      </c>
      <c r="G46" s="113">
        <f t="shared" si="16"/>
        <v>84</v>
      </c>
      <c r="H46" s="111">
        <v>1</v>
      </c>
      <c r="I46" s="606">
        <f t="shared" ref="I46" si="19">SUM(G46:G47)</f>
        <v>122</v>
      </c>
      <c r="K46" s="23">
        <v>35</v>
      </c>
      <c r="L46" s="2" t="s">
        <v>71</v>
      </c>
      <c r="M46" s="87">
        <f>SUM($I$76)</f>
        <v>0</v>
      </c>
      <c r="N46" s="17" t="s">
        <v>196</v>
      </c>
      <c r="O46" s="131">
        <v>-5</v>
      </c>
    </row>
    <row r="47" spans="1:15" ht="20.100000000000001" customHeight="1" thickBot="1" x14ac:dyDescent="0.35">
      <c r="A47" s="82">
        <v>40</v>
      </c>
      <c r="B47" s="73" t="s">
        <v>57</v>
      </c>
      <c r="C47" s="74" t="s">
        <v>177</v>
      </c>
      <c r="D47" s="79">
        <v>23</v>
      </c>
      <c r="E47" s="80">
        <v>38</v>
      </c>
      <c r="F47" s="101">
        <v>1</v>
      </c>
      <c r="G47" s="84">
        <f t="shared" si="16"/>
        <v>38</v>
      </c>
      <c r="H47" s="79">
        <v>24</v>
      </c>
      <c r="I47" s="607"/>
      <c r="K47" s="1">
        <v>36</v>
      </c>
      <c r="L47" s="89" t="s">
        <v>72</v>
      </c>
      <c r="M47" s="108">
        <f>SUM($I$78)</f>
        <v>0</v>
      </c>
      <c r="N47" s="17" t="s">
        <v>196</v>
      </c>
      <c r="O47" s="131">
        <v>-5</v>
      </c>
    </row>
    <row r="48" spans="1:15" ht="20.100000000000001" customHeight="1" thickBot="1" x14ac:dyDescent="0.35">
      <c r="A48" s="81">
        <v>41</v>
      </c>
      <c r="B48" s="12" t="s">
        <v>58</v>
      </c>
      <c r="C48" s="75"/>
      <c r="D48" s="78"/>
      <c r="E48" s="77"/>
      <c r="F48" s="83">
        <v>1</v>
      </c>
      <c r="G48" s="83">
        <f t="shared" si="16"/>
        <v>0</v>
      </c>
      <c r="H48" s="78"/>
      <c r="I48" s="606">
        <f t="shared" ref="I48" si="20">SUM(G48:G49)</f>
        <v>0</v>
      </c>
      <c r="K48" s="23">
        <v>37</v>
      </c>
      <c r="L48" s="3" t="s">
        <v>73</v>
      </c>
      <c r="M48" s="88">
        <f>SUM($I$80)</f>
        <v>0</v>
      </c>
      <c r="N48" s="17" t="s">
        <v>196</v>
      </c>
      <c r="O48" s="131">
        <v>-5</v>
      </c>
    </row>
    <row r="49" spans="1:15" ht="20.100000000000001" customHeight="1" thickBot="1" x14ac:dyDescent="0.35">
      <c r="A49" s="82">
        <v>42</v>
      </c>
      <c r="B49" s="73" t="s">
        <v>58</v>
      </c>
      <c r="C49" s="74"/>
      <c r="D49" s="79"/>
      <c r="E49" s="80"/>
      <c r="F49" s="101">
        <v>1</v>
      </c>
      <c r="G49" s="84">
        <f t="shared" si="16"/>
        <v>0</v>
      </c>
      <c r="H49" s="79"/>
      <c r="I49" s="607"/>
      <c r="K49" s="1">
        <v>38</v>
      </c>
      <c r="L49" s="2" t="s">
        <v>74</v>
      </c>
      <c r="M49" s="108">
        <f>SUM($I$82)</f>
        <v>0</v>
      </c>
      <c r="N49" s="17" t="s">
        <v>196</v>
      </c>
      <c r="O49" s="131">
        <v>-5</v>
      </c>
    </row>
    <row r="50" spans="1:15" ht="20.100000000000001" customHeight="1" thickBot="1" x14ac:dyDescent="0.35">
      <c r="A50" s="81">
        <v>43</v>
      </c>
      <c r="B50" s="12" t="s">
        <v>59</v>
      </c>
      <c r="C50" s="75"/>
      <c r="D50" s="78"/>
      <c r="E50" s="77"/>
      <c r="F50" s="83">
        <v>1</v>
      </c>
      <c r="G50" s="83">
        <f t="shared" si="16"/>
        <v>0</v>
      </c>
      <c r="H50" s="78"/>
      <c r="I50" s="606">
        <f t="shared" ref="I50" si="21">SUM(G50:G51)</f>
        <v>0</v>
      </c>
      <c r="K50" s="23">
        <v>39</v>
      </c>
      <c r="L50" s="2" t="s">
        <v>75</v>
      </c>
      <c r="M50" s="108">
        <f>SUM($I$84)</f>
        <v>85</v>
      </c>
      <c r="N50" s="1">
        <v>8</v>
      </c>
      <c r="O50" s="109">
        <v>41</v>
      </c>
    </row>
    <row r="51" spans="1:15" ht="20.100000000000001" customHeight="1" thickBot="1" x14ac:dyDescent="0.35">
      <c r="A51" s="82">
        <v>44</v>
      </c>
      <c r="B51" s="73" t="s">
        <v>59</v>
      </c>
      <c r="C51" s="74"/>
      <c r="D51" s="79"/>
      <c r="E51" s="80"/>
      <c r="F51" s="101">
        <v>1</v>
      </c>
      <c r="G51" s="84">
        <f t="shared" si="16"/>
        <v>0</v>
      </c>
      <c r="H51" s="79"/>
      <c r="I51" s="607"/>
      <c r="K51" s="1">
        <v>40</v>
      </c>
      <c r="L51" s="2" t="s">
        <v>76</v>
      </c>
      <c r="M51" s="87">
        <f>SUM($I$86)</f>
        <v>0</v>
      </c>
      <c r="N51" s="17" t="s">
        <v>196</v>
      </c>
      <c r="O51" s="131">
        <v>-5</v>
      </c>
    </row>
    <row r="52" spans="1:15" ht="20.100000000000001" customHeight="1" thickBot="1" x14ac:dyDescent="0.35">
      <c r="A52" s="81">
        <v>45</v>
      </c>
      <c r="B52" s="12" t="s">
        <v>60</v>
      </c>
      <c r="C52" s="75"/>
      <c r="D52" s="78"/>
      <c r="E52" s="77"/>
      <c r="F52" s="83">
        <v>1</v>
      </c>
      <c r="G52" s="83">
        <f t="shared" si="16"/>
        <v>0</v>
      </c>
      <c r="H52" s="78"/>
      <c r="I52" s="606">
        <f t="shared" ref="I52" si="22">SUM(G52:G53)</f>
        <v>0</v>
      </c>
      <c r="K52" s="23">
        <v>41</v>
      </c>
      <c r="L52" s="2" t="s">
        <v>77</v>
      </c>
      <c r="M52" s="87">
        <f>SUM($I$88)</f>
        <v>0</v>
      </c>
      <c r="N52" s="17" t="s">
        <v>196</v>
      </c>
      <c r="O52" s="131">
        <v>-5</v>
      </c>
    </row>
    <row r="53" spans="1:15" ht="20.100000000000001" customHeight="1" thickBot="1" x14ac:dyDescent="0.35">
      <c r="A53" s="82">
        <v>46</v>
      </c>
      <c r="B53" s="73" t="s">
        <v>60</v>
      </c>
      <c r="C53" s="74"/>
      <c r="D53" s="79"/>
      <c r="E53" s="80"/>
      <c r="F53" s="101">
        <v>1</v>
      </c>
      <c r="G53" s="84">
        <f t="shared" si="16"/>
        <v>0</v>
      </c>
      <c r="H53" s="79"/>
      <c r="I53" s="607"/>
      <c r="K53" s="1">
        <v>42</v>
      </c>
      <c r="L53" s="2" t="s">
        <v>78</v>
      </c>
      <c r="M53" s="88">
        <f>SUM($I$90)</f>
        <v>0</v>
      </c>
      <c r="N53" s="17" t="s">
        <v>196</v>
      </c>
      <c r="O53" s="131">
        <v>-5</v>
      </c>
    </row>
    <row r="54" spans="1:15" ht="20.100000000000001" customHeight="1" thickBot="1" x14ac:dyDescent="0.35">
      <c r="A54" s="81">
        <v>47</v>
      </c>
      <c r="B54" s="12" t="s">
        <v>61</v>
      </c>
      <c r="C54" s="75" t="s">
        <v>164</v>
      </c>
      <c r="D54" s="78">
        <v>24</v>
      </c>
      <c r="E54" s="77">
        <v>39</v>
      </c>
      <c r="F54" s="83">
        <v>1</v>
      </c>
      <c r="G54" s="83">
        <f t="shared" si="16"/>
        <v>39</v>
      </c>
      <c r="H54" s="78">
        <v>20</v>
      </c>
      <c r="I54" s="606">
        <f t="shared" ref="I54" si="23">SUM(G54:G55)</f>
        <v>84.15</v>
      </c>
      <c r="K54" s="23">
        <v>43</v>
      </c>
      <c r="L54" s="2" t="s">
        <v>79</v>
      </c>
      <c r="M54" s="87">
        <f>SUM($I$92)</f>
        <v>0</v>
      </c>
      <c r="N54" s="17" t="s">
        <v>196</v>
      </c>
      <c r="O54" s="131">
        <v>-5</v>
      </c>
    </row>
    <row r="55" spans="1:15" ht="20.100000000000001" customHeight="1" thickBot="1" x14ac:dyDescent="0.35">
      <c r="A55" s="82">
        <v>48</v>
      </c>
      <c r="B55" s="73" t="s">
        <v>61</v>
      </c>
      <c r="C55" s="74" t="s">
        <v>165</v>
      </c>
      <c r="D55" s="79">
        <v>28</v>
      </c>
      <c r="E55" s="80">
        <v>43</v>
      </c>
      <c r="F55" s="101">
        <v>1.05</v>
      </c>
      <c r="G55" s="84">
        <f t="shared" si="16"/>
        <v>45.15</v>
      </c>
      <c r="H55" s="79">
        <v>15</v>
      </c>
      <c r="I55" s="607"/>
      <c r="K55" s="1">
        <v>44</v>
      </c>
      <c r="L55" s="2" t="s">
        <v>80</v>
      </c>
      <c r="M55" s="87">
        <f>SUM($I$94)</f>
        <v>0</v>
      </c>
      <c r="N55" s="17" t="s">
        <v>196</v>
      </c>
      <c r="O55" s="131">
        <v>-5</v>
      </c>
    </row>
    <row r="56" spans="1:15" ht="20.100000000000001" customHeight="1" thickBot="1" x14ac:dyDescent="0.35">
      <c r="A56" s="81">
        <v>49</v>
      </c>
      <c r="B56" s="12" t="s">
        <v>62</v>
      </c>
      <c r="C56" s="75" t="s">
        <v>174</v>
      </c>
      <c r="D56" s="78">
        <v>25</v>
      </c>
      <c r="E56" s="77">
        <v>40</v>
      </c>
      <c r="F56" s="83">
        <v>1.1000000000000001</v>
      </c>
      <c r="G56" s="83">
        <f t="shared" si="16"/>
        <v>44</v>
      </c>
      <c r="H56" s="78">
        <v>16</v>
      </c>
      <c r="I56" s="606">
        <f t="shared" ref="I56" si="24">SUM(G56:G57)</f>
        <v>82.85</v>
      </c>
      <c r="K56" s="23">
        <v>45</v>
      </c>
      <c r="L56" s="2" t="s">
        <v>81</v>
      </c>
      <c r="M56" s="87">
        <f>SUM($I$96)</f>
        <v>0</v>
      </c>
      <c r="N56" s="17" t="s">
        <v>196</v>
      </c>
      <c r="O56" s="131">
        <v>-5</v>
      </c>
    </row>
    <row r="57" spans="1:15" ht="20.100000000000001" customHeight="1" thickBot="1" x14ac:dyDescent="0.35">
      <c r="A57" s="82">
        <v>50</v>
      </c>
      <c r="B57" s="73" t="s">
        <v>62</v>
      </c>
      <c r="C57" s="74" t="s">
        <v>175</v>
      </c>
      <c r="D57" s="79">
        <v>22</v>
      </c>
      <c r="E57" s="80">
        <v>37</v>
      </c>
      <c r="F57" s="101">
        <v>1.05</v>
      </c>
      <c r="G57" s="84">
        <f t="shared" si="16"/>
        <v>38.85</v>
      </c>
      <c r="H57" s="79">
        <v>23</v>
      </c>
      <c r="I57" s="607"/>
      <c r="K57" s="1">
        <v>46</v>
      </c>
      <c r="L57" s="2" t="s">
        <v>82</v>
      </c>
      <c r="M57" s="87">
        <f>SUM($I$98)</f>
        <v>0</v>
      </c>
      <c r="N57" s="17" t="s">
        <v>196</v>
      </c>
      <c r="O57" s="131">
        <v>-5</v>
      </c>
    </row>
    <row r="58" spans="1:15" ht="20.100000000000001" customHeight="1" thickBot="1" x14ac:dyDescent="0.35">
      <c r="A58" s="81">
        <v>51</v>
      </c>
      <c r="B58" s="12" t="s">
        <v>63</v>
      </c>
      <c r="C58" s="75" t="s">
        <v>160</v>
      </c>
      <c r="D58" s="78">
        <v>35</v>
      </c>
      <c r="E58" s="77">
        <v>50</v>
      </c>
      <c r="F58" s="83">
        <v>1</v>
      </c>
      <c r="G58" s="83">
        <f t="shared" si="16"/>
        <v>50</v>
      </c>
      <c r="H58" s="78">
        <v>10</v>
      </c>
      <c r="I58" s="606">
        <f t="shared" ref="I58" si="25">SUM(G58:G59)</f>
        <v>101</v>
      </c>
      <c r="K58" s="23">
        <v>47</v>
      </c>
      <c r="L58" s="2" t="s">
        <v>83</v>
      </c>
      <c r="M58" s="88">
        <f>SUM($I$100)</f>
        <v>0</v>
      </c>
      <c r="N58" s="17" t="s">
        <v>196</v>
      </c>
      <c r="O58" s="131">
        <v>-5</v>
      </c>
    </row>
    <row r="59" spans="1:15" ht="20.100000000000001" customHeight="1" thickBot="1" x14ac:dyDescent="0.35">
      <c r="A59" s="82">
        <v>52</v>
      </c>
      <c r="B59" s="73" t="s">
        <v>63</v>
      </c>
      <c r="C59" s="74" t="s">
        <v>161</v>
      </c>
      <c r="D59" s="79">
        <v>36</v>
      </c>
      <c r="E59" s="80">
        <v>51</v>
      </c>
      <c r="F59" s="101">
        <v>1</v>
      </c>
      <c r="G59" s="84">
        <f t="shared" si="16"/>
        <v>51</v>
      </c>
      <c r="H59" s="79">
        <v>8</v>
      </c>
      <c r="I59" s="607"/>
      <c r="K59" s="1">
        <v>48</v>
      </c>
      <c r="L59" s="2" t="s">
        <v>84</v>
      </c>
      <c r="M59" s="87">
        <f>SUM($I$102)</f>
        <v>0</v>
      </c>
      <c r="N59" s="17" t="s">
        <v>196</v>
      </c>
      <c r="O59" s="131">
        <v>-5</v>
      </c>
    </row>
    <row r="60" spans="1:15" ht="20.100000000000001" customHeight="1" thickBot="1" x14ac:dyDescent="0.35">
      <c r="A60" s="81">
        <v>53</v>
      </c>
      <c r="B60" s="12" t="s">
        <v>93</v>
      </c>
      <c r="C60" s="75" t="s">
        <v>189</v>
      </c>
      <c r="D60" s="78">
        <v>53</v>
      </c>
      <c r="E60" s="77">
        <v>68</v>
      </c>
      <c r="F60" s="83">
        <v>1</v>
      </c>
      <c r="G60" s="83">
        <f t="shared" si="16"/>
        <v>68</v>
      </c>
      <c r="H60" s="78">
        <v>4</v>
      </c>
      <c r="I60" s="606">
        <f t="shared" ref="I60" si="26">SUM(G60:G61)</f>
        <v>122</v>
      </c>
      <c r="K60" s="1">
        <v>49</v>
      </c>
      <c r="L60" s="44" t="s">
        <v>85</v>
      </c>
      <c r="M60" s="88">
        <f>SUM($I$104)</f>
        <v>0</v>
      </c>
      <c r="N60" s="17" t="s">
        <v>196</v>
      </c>
      <c r="O60" s="131">
        <v>-5</v>
      </c>
    </row>
    <row r="61" spans="1:15" ht="20.100000000000001" customHeight="1" thickBot="1" x14ac:dyDescent="0.35">
      <c r="A61" s="82">
        <v>54</v>
      </c>
      <c r="B61" s="73" t="s">
        <v>93</v>
      </c>
      <c r="C61" s="74" t="s">
        <v>190</v>
      </c>
      <c r="D61" s="79">
        <v>39</v>
      </c>
      <c r="E61" s="80">
        <v>54</v>
      </c>
      <c r="F61" s="101">
        <v>1</v>
      </c>
      <c r="G61" s="84">
        <f t="shared" si="16"/>
        <v>54</v>
      </c>
      <c r="H61" s="79">
        <v>7</v>
      </c>
      <c r="I61" s="607"/>
    </row>
    <row r="62" spans="1:15" ht="20.100000000000001" customHeight="1" thickBot="1" x14ac:dyDescent="0.35">
      <c r="A62" s="81">
        <v>55</v>
      </c>
      <c r="B62" s="12" t="s">
        <v>64</v>
      </c>
      <c r="C62" s="75" t="s">
        <v>151</v>
      </c>
      <c r="D62" s="78">
        <v>20</v>
      </c>
      <c r="E62" s="77">
        <v>35</v>
      </c>
      <c r="F62" s="83">
        <v>1.05</v>
      </c>
      <c r="G62" s="83">
        <f t="shared" si="16"/>
        <v>36.75</v>
      </c>
      <c r="H62" s="78">
        <v>26</v>
      </c>
      <c r="I62" s="606">
        <f t="shared" ref="I62" si="27">SUM(G62:G63)</f>
        <v>76.650000000000006</v>
      </c>
    </row>
    <row r="63" spans="1:15" ht="20.100000000000001" customHeight="1" thickBot="1" x14ac:dyDescent="0.35">
      <c r="A63" s="82">
        <v>56</v>
      </c>
      <c r="B63" s="73" t="s">
        <v>64</v>
      </c>
      <c r="C63" s="74" t="s">
        <v>152</v>
      </c>
      <c r="D63" s="79">
        <v>23</v>
      </c>
      <c r="E63" s="80">
        <v>38</v>
      </c>
      <c r="F63" s="101">
        <v>1.05</v>
      </c>
      <c r="G63" s="84">
        <f t="shared" si="16"/>
        <v>39.9</v>
      </c>
      <c r="H63" s="79">
        <v>19</v>
      </c>
      <c r="I63" s="607"/>
      <c r="L63" s="66" t="s">
        <v>135</v>
      </c>
    </row>
    <row r="64" spans="1:15" ht="20.100000000000001" customHeight="1" thickBot="1" x14ac:dyDescent="0.35">
      <c r="A64" s="81">
        <v>57</v>
      </c>
      <c r="B64" s="33" t="s">
        <v>65</v>
      </c>
      <c r="C64" s="114" t="s">
        <v>147</v>
      </c>
      <c r="D64" s="115">
        <v>54</v>
      </c>
      <c r="E64" s="116">
        <v>69</v>
      </c>
      <c r="F64" s="117">
        <v>1.05</v>
      </c>
      <c r="G64" s="117">
        <f t="shared" si="16"/>
        <v>72.45</v>
      </c>
      <c r="H64" s="115">
        <v>3</v>
      </c>
      <c r="I64" s="606">
        <f t="shared" ref="I64" si="28">SUM(G64:G65)</f>
        <v>109.2</v>
      </c>
      <c r="L64" s="67" t="s">
        <v>131</v>
      </c>
    </row>
    <row r="65" spans="1:12" ht="20.100000000000001" customHeight="1" thickBot="1" x14ac:dyDescent="0.35">
      <c r="A65" s="82">
        <v>58</v>
      </c>
      <c r="B65" s="73" t="s">
        <v>65</v>
      </c>
      <c r="C65" s="74" t="s">
        <v>184</v>
      </c>
      <c r="D65" s="79">
        <v>20</v>
      </c>
      <c r="E65" s="80">
        <v>35</v>
      </c>
      <c r="F65" s="101">
        <v>1.05</v>
      </c>
      <c r="G65" s="84">
        <f t="shared" si="16"/>
        <v>36.75</v>
      </c>
      <c r="H65" s="79">
        <v>26</v>
      </c>
      <c r="I65" s="607"/>
      <c r="L65" s="37" t="s">
        <v>132</v>
      </c>
    </row>
    <row r="66" spans="1:12" ht="20.100000000000001" customHeight="1" thickBot="1" x14ac:dyDescent="0.35">
      <c r="A66" s="81">
        <v>59</v>
      </c>
      <c r="B66" s="12" t="s">
        <v>66</v>
      </c>
      <c r="C66" s="75"/>
      <c r="D66" s="78"/>
      <c r="E66" s="77"/>
      <c r="F66" s="83">
        <v>1</v>
      </c>
      <c r="G66" s="83">
        <f t="shared" si="16"/>
        <v>0</v>
      </c>
      <c r="H66" s="78"/>
      <c r="I66" s="606">
        <f t="shared" ref="I66" si="29">SUM(G66:G67)</f>
        <v>0</v>
      </c>
      <c r="L66" s="68" t="s">
        <v>130</v>
      </c>
    </row>
    <row r="67" spans="1:12" ht="20.100000000000001" customHeight="1" thickBot="1" x14ac:dyDescent="0.35">
      <c r="A67" s="82">
        <v>60</v>
      </c>
      <c r="B67" s="73" t="s">
        <v>66</v>
      </c>
      <c r="C67" s="74"/>
      <c r="D67" s="79"/>
      <c r="E67" s="80"/>
      <c r="F67" s="101">
        <v>1</v>
      </c>
      <c r="G67" s="84">
        <f t="shared" si="16"/>
        <v>0</v>
      </c>
      <c r="H67" s="79"/>
      <c r="I67" s="607"/>
      <c r="L67" s="69" t="s">
        <v>133</v>
      </c>
    </row>
    <row r="68" spans="1:12" ht="20.100000000000001" customHeight="1" thickBot="1" x14ac:dyDescent="0.35">
      <c r="A68" s="81">
        <v>61</v>
      </c>
      <c r="B68" s="12" t="s">
        <v>67</v>
      </c>
      <c r="C68" s="75"/>
      <c r="D68" s="78"/>
      <c r="E68" s="77"/>
      <c r="F68" s="83">
        <v>1</v>
      </c>
      <c r="G68" s="83">
        <f t="shared" si="16"/>
        <v>0</v>
      </c>
      <c r="H68" s="78"/>
      <c r="I68" s="606">
        <f t="shared" ref="I68" si="30">SUM(G68:G69)</f>
        <v>0</v>
      </c>
      <c r="L68" s="70" t="s">
        <v>134</v>
      </c>
    </row>
    <row r="69" spans="1:12" ht="20.100000000000001" customHeight="1" thickBot="1" x14ac:dyDescent="0.35">
      <c r="A69" s="82">
        <v>62</v>
      </c>
      <c r="B69" s="73" t="s">
        <v>67</v>
      </c>
      <c r="C69" s="74"/>
      <c r="D69" s="79"/>
      <c r="E69" s="80"/>
      <c r="F69" s="101">
        <v>1</v>
      </c>
      <c r="G69" s="84">
        <f t="shared" si="16"/>
        <v>0</v>
      </c>
      <c r="H69" s="79"/>
      <c r="I69" s="607"/>
    </row>
    <row r="70" spans="1:12" ht="20.100000000000001" customHeight="1" x14ac:dyDescent="0.3">
      <c r="A70" s="81">
        <v>63</v>
      </c>
      <c r="B70" s="12" t="s">
        <v>68</v>
      </c>
      <c r="C70" s="75" t="s">
        <v>155</v>
      </c>
      <c r="D70" s="78">
        <v>40</v>
      </c>
      <c r="E70" s="77">
        <v>55</v>
      </c>
      <c r="F70" s="83">
        <v>1</v>
      </c>
      <c r="G70" s="83">
        <f t="shared" si="16"/>
        <v>55</v>
      </c>
      <c r="H70" s="78">
        <v>6</v>
      </c>
      <c r="I70" s="606">
        <f t="shared" ref="I70" si="31">SUM(G70:G71)</f>
        <v>75</v>
      </c>
    </row>
    <row r="71" spans="1:12" ht="20.100000000000001" customHeight="1" thickBot="1" x14ac:dyDescent="0.35">
      <c r="A71" s="82">
        <v>64</v>
      </c>
      <c r="B71" s="73" t="s">
        <v>68</v>
      </c>
      <c r="C71" s="74" t="s">
        <v>111</v>
      </c>
      <c r="D71" s="79">
        <v>10</v>
      </c>
      <c r="E71" s="80">
        <v>20</v>
      </c>
      <c r="F71" s="101">
        <v>1</v>
      </c>
      <c r="G71" s="84">
        <f t="shared" si="16"/>
        <v>20</v>
      </c>
      <c r="H71" s="79">
        <v>46</v>
      </c>
      <c r="I71" s="607"/>
    </row>
    <row r="72" spans="1:12" ht="20.100000000000001" customHeight="1" x14ac:dyDescent="0.3">
      <c r="A72" s="81">
        <v>65</v>
      </c>
      <c r="B72" s="12" t="s">
        <v>69</v>
      </c>
      <c r="C72" s="75" t="s">
        <v>168</v>
      </c>
      <c r="D72" s="78">
        <v>24</v>
      </c>
      <c r="E72" s="77">
        <v>39</v>
      </c>
      <c r="F72" s="83">
        <v>1</v>
      </c>
      <c r="G72" s="83">
        <f t="shared" ref="G72:G103" si="32">SUM(E72*F72)</f>
        <v>39</v>
      </c>
      <c r="H72" s="78">
        <v>20</v>
      </c>
      <c r="I72" s="606">
        <f>SUM(G72:G73)</f>
        <v>69</v>
      </c>
    </row>
    <row r="73" spans="1:12" ht="20.100000000000001" customHeight="1" thickBot="1" x14ac:dyDescent="0.35">
      <c r="A73" s="82">
        <v>66</v>
      </c>
      <c r="B73" s="73" t="s">
        <v>69</v>
      </c>
      <c r="C73" s="74" t="s">
        <v>169</v>
      </c>
      <c r="D73" s="79">
        <v>15</v>
      </c>
      <c r="E73" s="80">
        <v>30</v>
      </c>
      <c r="F73" s="101">
        <v>1</v>
      </c>
      <c r="G73" s="84">
        <f t="shared" si="32"/>
        <v>30</v>
      </c>
      <c r="H73" s="79">
        <v>37</v>
      </c>
      <c r="I73" s="607"/>
    </row>
    <row r="74" spans="1:12" ht="20.100000000000001" customHeight="1" x14ac:dyDescent="0.3">
      <c r="A74" s="81">
        <v>67</v>
      </c>
      <c r="B74" s="12" t="s">
        <v>70</v>
      </c>
      <c r="C74" s="75"/>
      <c r="D74" s="78"/>
      <c r="E74" s="77"/>
      <c r="F74" s="83">
        <v>1</v>
      </c>
      <c r="G74" s="83">
        <f t="shared" si="32"/>
        <v>0</v>
      </c>
      <c r="H74" s="78"/>
      <c r="I74" s="606">
        <f t="shared" ref="I74" si="33">SUM(G74:G75)</f>
        <v>0</v>
      </c>
    </row>
    <row r="75" spans="1:12" ht="20.100000000000001" customHeight="1" thickBot="1" x14ac:dyDescent="0.35">
      <c r="A75" s="82">
        <v>68</v>
      </c>
      <c r="B75" s="73" t="s">
        <v>70</v>
      </c>
      <c r="C75" s="74"/>
      <c r="D75" s="79"/>
      <c r="E75" s="80"/>
      <c r="F75" s="101">
        <v>1</v>
      </c>
      <c r="G75" s="84">
        <f t="shared" si="32"/>
        <v>0</v>
      </c>
      <c r="H75" s="79"/>
      <c r="I75" s="607"/>
    </row>
    <row r="76" spans="1:12" ht="20.100000000000001" customHeight="1" x14ac:dyDescent="0.3">
      <c r="A76" s="81">
        <v>69</v>
      </c>
      <c r="B76" s="12" t="s">
        <v>71</v>
      </c>
      <c r="C76" s="75"/>
      <c r="D76" s="78"/>
      <c r="E76" s="77"/>
      <c r="F76" s="83">
        <v>1</v>
      </c>
      <c r="G76" s="83">
        <f t="shared" si="32"/>
        <v>0</v>
      </c>
      <c r="H76" s="78"/>
      <c r="I76" s="606">
        <f t="shared" ref="I76" si="34">SUM(G76:G77)</f>
        <v>0</v>
      </c>
    </row>
    <row r="77" spans="1:12" ht="20.100000000000001" customHeight="1" thickBot="1" x14ac:dyDescent="0.35">
      <c r="A77" s="82">
        <v>70</v>
      </c>
      <c r="B77" s="73" t="s">
        <v>71</v>
      </c>
      <c r="C77" s="74"/>
      <c r="D77" s="79"/>
      <c r="E77" s="80"/>
      <c r="F77" s="101">
        <v>1</v>
      </c>
      <c r="G77" s="84">
        <f t="shared" si="32"/>
        <v>0</v>
      </c>
      <c r="H77" s="79"/>
      <c r="I77" s="607"/>
    </row>
    <row r="78" spans="1:12" ht="20.100000000000001" customHeight="1" x14ac:dyDescent="0.3">
      <c r="A78" s="81">
        <v>71</v>
      </c>
      <c r="B78" s="12" t="s">
        <v>72</v>
      </c>
      <c r="C78" s="75"/>
      <c r="D78" s="78"/>
      <c r="E78" s="77"/>
      <c r="F78" s="83">
        <v>1</v>
      </c>
      <c r="G78" s="83">
        <f t="shared" si="32"/>
        <v>0</v>
      </c>
      <c r="H78" s="78"/>
      <c r="I78" s="606">
        <f t="shared" ref="I78" si="35">SUM(G78:G79)</f>
        <v>0</v>
      </c>
    </row>
    <row r="79" spans="1:12" ht="20.100000000000001" customHeight="1" thickBot="1" x14ac:dyDescent="0.35">
      <c r="A79" s="82">
        <v>72</v>
      </c>
      <c r="B79" s="73" t="s">
        <v>72</v>
      </c>
      <c r="C79" s="74"/>
      <c r="D79" s="79"/>
      <c r="E79" s="80"/>
      <c r="F79" s="101">
        <v>1</v>
      </c>
      <c r="G79" s="84">
        <f t="shared" si="32"/>
        <v>0</v>
      </c>
      <c r="H79" s="79"/>
      <c r="I79" s="607"/>
    </row>
    <row r="80" spans="1:12" ht="20.100000000000001" customHeight="1" x14ac:dyDescent="0.3">
      <c r="A80" s="81">
        <v>73</v>
      </c>
      <c r="B80" s="12" t="s">
        <v>73</v>
      </c>
      <c r="C80" s="75"/>
      <c r="D80" s="78"/>
      <c r="E80" s="77"/>
      <c r="F80" s="83">
        <v>1</v>
      </c>
      <c r="G80" s="83">
        <f t="shared" si="32"/>
        <v>0</v>
      </c>
      <c r="H80" s="78"/>
      <c r="I80" s="606">
        <f t="shared" ref="I80" si="36">SUM(G80:G81)</f>
        <v>0</v>
      </c>
    </row>
    <row r="81" spans="1:9" ht="20.100000000000001" customHeight="1" thickBot="1" x14ac:dyDescent="0.35">
      <c r="A81" s="82">
        <v>74</v>
      </c>
      <c r="B81" s="73" t="s">
        <v>73</v>
      </c>
      <c r="C81" s="74"/>
      <c r="D81" s="79"/>
      <c r="E81" s="80"/>
      <c r="F81" s="101">
        <v>1</v>
      </c>
      <c r="G81" s="84">
        <f t="shared" si="32"/>
        <v>0</v>
      </c>
      <c r="H81" s="79"/>
      <c r="I81" s="607"/>
    </row>
    <row r="82" spans="1:9" ht="20.100000000000001" customHeight="1" x14ac:dyDescent="0.3">
      <c r="A82" s="81">
        <v>75</v>
      </c>
      <c r="B82" s="12" t="s">
        <v>74</v>
      </c>
      <c r="C82" s="75"/>
      <c r="D82" s="78"/>
      <c r="E82" s="77"/>
      <c r="F82" s="83">
        <v>1</v>
      </c>
      <c r="G82" s="83">
        <f t="shared" si="32"/>
        <v>0</v>
      </c>
      <c r="H82" s="78"/>
      <c r="I82" s="606">
        <f t="shared" ref="I82" si="37">SUM(G82:G83)</f>
        <v>0</v>
      </c>
    </row>
    <row r="83" spans="1:9" ht="20.100000000000001" customHeight="1" thickBot="1" x14ac:dyDescent="0.35">
      <c r="A83" s="82">
        <v>76</v>
      </c>
      <c r="B83" s="73" t="s">
        <v>74</v>
      </c>
      <c r="C83" s="74"/>
      <c r="D83" s="79"/>
      <c r="E83" s="80"/>
      <c r="F83" s="101">
        <v>1</v>
      </c>
      <c r="G83" s="84">
        <f t="shared" si="32"/>
        <v>0</v>
      </c>
      <c r="H83" s="79"/>
      <c r="I83" s="607"/>
    </row>
    <row r="84" spans="1:9" ht="20.100000000000001" customHeight="1" x14ac:dyDescent="0.3">
      <c r="A84" s="81">
        <v>77</v>
      </c>
      <c r="B84" s="12" t="s">
        <v>75</v>
      </c>
      <c r="C84" s="75" t="s">
        <v>166</v>
      </c>
      <c r="D84" s="78">
        <v>20</v>
      </c>
      <c r="E84" s="77">
        <v>35</v>
      </c>
      <c r="F84" s="83">
        <v>1</v>
      </c>
      <c r="G84" s="83">
        <f t="shared" si="32"/>
        <v>35</v>
      </c>
      <c r="H84" s="78">
        <v>30</v>
      </c>
      <c r="I84" s="606">
        <f t="shared" ref="I84" si="38">SUM(G84:G85)</f>
        <v>85</v>
      </c>
    </row>
    <row r="85" spans="1:9" ht="20.100000000000001" customHeight="1" thickBot="1" x14ac:dyDescent="0.35">
      <c r="A85" s="82">
        <v>78</v>
      </c>
      <c r="B85" s="73" t="s">
        <v>75</v>
      </c>
      <c r="C85" s="74" t="s">
        <v>167</v>
      </c>
      <c r="D85" s="79">
        <v>35</v>
      </c>
      <c r="E85" s="80">
        <v>50</v>
      </c>
      <c r="F85" s="101">
        <v>1</v>
      </c>
      <c r="G85" s="84">
        <f t="shared" si="32"/>
        <v>50</v>
      </c>
      <c r="H85" s="79">
        <v>10</v>
      </c>
      <c r="I85" s="607"/>
    </row>
    <row r="86" spans="1:9" ht="20.100000000000001" customHeight="1" x14ac:dyDescent="0.3">
      <c r="A86" s="81">
        <v>79</v>
      </c>
      <c r="B86" s="12" t="s">
        <v>76</v>
      </c>
      <c r="C86" s="75"/>
      <c r="D86" s="78"/>
      <c r="E86" s="77"/>
      <c r="F86" s="83">
        <v>1</v>
      </c>
      <c r="G86" s="83">
        <f t="shared" si="32"/>
        <v>0</v>
      </c>
      <c r="H86" s="78"/>
      <c r="I86" s="606">
        <f t="shared" ref="I86" si="39">SUM(G86:G87)</f>
        <v>0</v>
      </c>
    </row>
    <row r="87" spans="1:9" ht="20.100000000000001" customHeight="1" thickBot="1" x14ac:dyDescent="0.35">
      <c r="A87" s="82">
        <v>80</v>
      </c>
      <c r="B87" s="73" t="s">
        <v>76</v>
      </c>
      <c r="C87" s="74"/>
      <c r="D87" s="79"/>
      <c r="E87" s="80"/>
      <c r="F87" s="101">
        <v>1</v>
      </c>
      <c r="G87" s="84">
        <f t="shared" si="32"/>
        <v>0</v>
      </c>
      <c r="H87" s="79"/>
      <c r="I87" s="607"/>
    </row>
    <row r="88" spans="1:9" ht="20.100000000000001" customHeight="1" x14ac:dyDescent="0.3">
      <c r="A88" s="81">
        <v>81</v>
      </c>
      <c r="B88" s="12" t="s">
        <v>77</v>
      </c>
      <c r="C88" s="75"/>
      <c r="D88" s="78"/>
      <c r="E88" s="77"/>
      <c r="F88" s="83">
        <v>1</v>
      </c>
      <c r="G88" s="83">
        <f t="shared" si="32"/>
        <v>0</v>
      </c>
      <c r="H88" s="78"/>
      <c r="I88" s="606">
        <f t="shared" ref="I88" si="40">SUM(G88:G89)</f>
        <v>0</v>
      </c>
    </row>
    <row r="89" spans="1:9" ht="20.100000000000001" customHeight="1" thickBot="1" x14ac:dyDescent="0.35">
      <c r="A89" s="82">
        <v>82</v>
      </c>
      <c r="B89" s="73" t="s">
        <v>77</v>
      </c>
      <c r="C89" s="74"/>
      <c r="D89" s="79"/>
      <c r="E89" s="80"/>
      <c r="F89" s="101">
        <v>1</v>
      </c>
      <c r="G89" s="84">
        <f t="shared" si="32"/>
        <v>0</v>
      </c>
      <c r="H89" s="79"/>
      <c r="I89" s="607"/>
    </row>
    <row r="90" spans="1:9" ht="20.100000000000001" customHeight="1" x14ac:dyDescent="0.3">
      <c r="A90" s="81">
        <v>83</v>
      </c>
      <c r="B90" s="12" t="s">
        <v>78</v>
      </c>
      <c r="C90" s="75"/>
      <c r="D90" s="78"/>
      <c r="E90" s="77"/>
      <c r="F90" s="83">
        <v>1</v>
      </c>
      <c r="G90" s="83">
        <f t="shared" si="32"/>
        <v>0</v>
      </c>
      <c r="H90" s="78"/>
      <c r="I90" s="606">
        <f t="shared" ref="I90" si="41">SUM(G90:G91)</f>
        <v>0</v>
      </c>
    </row>
    <row r="91" spans="1:9" ht="20.100000000000001" customHeight="1" thickBot="1" x14ac:dyDescent="0.35">
      <c r="A91" s="82">
        <v>84</v>
      </c>
      <c r="B91" s="73" t="s">
        <v>78</v>
      </c>
      <c r="C91" s="74"/>
      <c r="D91" s="79"/>
      <c r="E91" s="80"/>
      <c r="F91" s="101">
        <v>1</v>
      </c>
      <c r="G91" s="84">
        <f t="shared" si="32"/>
        <v>0</v>
      </c>
      <c r="H91" s="79"/>
      <c r="I91" s="607"/>
    </row>
    <row r="92" spans="1:9" ht="20.100000000000001" customHeight="1" x14ac:dyDescent="0.3">
      <c r="A92" s="81">
        <v>85</v>
      </c>
      <c r="B92" s="12" t="s">
        <v>79</v>
      </c>
      <c r="C92" s="75"/>
      <c r="D92" s="78"/>
      <c r="E92" s="77"/>
      <c r="F92" s="83">
        <v>1</v>
      </c>
      <c r="G92" s="83">
        <f t="shared" si="32"/>
        <v>0</v>
      </c>
      <c r="H92" s="78"/>
      <c r="I92" s="606">
        <f t="shared" ref="I92" si="42">SUM(G92:G93)</f>
        <v>0</v>
      </c>
    </row>
    <row r="93" spans="1:9" ht="20.100000000000001" customHeight="1" thickBot="1" x14ac:dyDescent="0.35">
      <c r="A93" s="82">
        <v>86</v>
      </c>
      <c r="B93" s="73" t="s">
        <v>79</v>
      </c>
      <c r="C93" s="74"/>
      <c r="D93" s="79"/>
      <c r="E93" s="80"/>
      <c r="F93" s="101">
        <v>1</v>
      </c>
      <c r="G93" s="84">
        <f t="shared" si="32"/>
        <v>0</v>
      </c>
      <c r="H93" s="79"/>
      <c r="I93" s="607"/>
    </row>
    <row r="94" spans="1:9" ht="20.100000000000001" customHeight="1" x14ac:dyDescent="0.3">
      <c r="A94" s="81">
        <v>87</v>
      </c>
      <c r="B94" s="12" t="s">
        <v>80</v>
      </c>
      <c r="C94" s="75"/>
      <c r="D94" s="78"/>
      <c r="E94" s="77"/>
      <c r="F94" s="83">
        <v>1</v>
      </c>
      <c r="G94" s="83">
        <f t="shared" si="32"/>
        <v>0</v>
      </c>
      <c r="H94" s="78"/>
      <c r="I94" s="606">
        <f t="shared" ref="I94" si="43">SUM(G94:G95)</f>
        <v>0</v>
      </c>
    </row>
    <row r="95" spans="1:9" ht="20.100000000000001" customHeight="1" thickBot="1" x14ac:dyDescent="0.35">
      <c r="A95" s="82">
        <v>88</v>
      </c>
      <c r="B95" s="73" t="s">
        <v>80</v>
      </c>
      <c r="C95" s="74"/>
      <c r="D95" s="79"/>
      <c r="E95" s="80"/>
      <c r="F95" s="101">
        <v>1</v>
      </c>
      <c r="G95" s="84">
        <f t="shared" si="32"/>
        <v>0</v>
      </c>
      <c r="H95" s="79"/>
      <c r="I95" s="607"/>
    </row>
    <row r="96" spans="1:9" ht="20.100000000000001" customHeight="1" x14ac:dyDescent="0.3">
      <c r="A96" s="81">
        <v>89</v>
      </c>
      <c r="B96" s="12" t="s">
        <v>81</v>
      </c>
      <c r="C96" s="75"/>
      <c r="D96" s="78"/>
      <c r="E96" s="77"/>
      <c r="F96" s="83">
        <v>1</v>
      </c>
      <c r="G96" s="83">
        <f t="shared" si="32"/>
        <v>0</v>
      </c>
      <c r="H96" s="78"/>
      <c r="I96" s="606">
        <f t="shared" ref="I96" si="44">SUM(G96:G97)</f>
        <v>0</v>
      </c>
    </row>
    <row r="97" spans="1:9" ht="20.100000000000001" customHeight="1" thickBot="1" x14ac:dyDescent="0.35">
      <c r="A97" s="82">
        <v>90</v>
      </c>
      <c r="B97" s="73" t="s">
        <v>81</v>
      </c>
      <c r="C97" s="74"/>
      <c r="D97" s="79"/>
      <c r="E97" s="80"/>
      <c r="F97" s="101">
        <v>1</v>
      </c>
      <c r="G97" s="84">
        <f t="shared" si="32"/>
        <v>0</v>
      </c>
      <c r="H97" s="79"/>
      <c r="I97" s="607"/>
    </row>
    <row r="98" spans="1:9" ht="20.100000000000001" customHeight="1" x14ac:dyDescent="0.3">
      <c r="A98" s="81">
        <v>91</v>
      </c>
      <c r="B98" s="12" t="s">
        <v>82</v>
      </c>
      <c r="C98" s="75"/>
      <c r="D98" s="78"/>
      <c r="E98" s="77"/>
      <c r="F98" s="83">
        <v>1</v>
      </c>
      <c r="G98" s="83">
        <f t="shared" si="32"/>
        <v>0</v>
      </c>
      <c r="H98" s="78"/>
      <c r="I98" s="606">
        <f t="shared" ref="I98" si="45">SUM(G98:G99)</f>
        <v>0</v>
      </c>
    </row>
    <row r="99" spans="1:9" ht="20.100000000000001" customHeight="1" thickBot="1" x14ac:dyDescent="0.35">
      <c r="A99" s="82">
        <v>92</v>
      </c>
      <c r="B99" s="73" t="s">
        <v>82</v>
      </c>
      <c r="C99" s="74"/>
      <c r="D99" s="79"/>
      <c r="E99" s="80"/>
      <c r="F99" s="101">
        <v>1</v>
      </c>
      <c r="G99" s="84">
        <f t="shared" si="32"/>
        <v>0</v>
      </c>
      <c r="H99" s="79"/>
      <c r="I99" s="607"/>
    </row>
    <row r="100" spans="1:9" ht="20.100000000000001" customHeight="1" x14ac:dyDescent="0.3">
      <c r="A100" s="81">
        <v>93</v>
      </c>
      <c r="B100" s="12" t="s">
        <v>83</v>
      </c>
      <c r="C100" s="75"/>
      <c r="D100" s="78"/>
      <c r="E100" s="77"/>
      <c r="F100" s="83">
        <v>1</v>
      </c>
      <c r="G100" s="83">
        <f t="shared" si="32"/>
        <v>0</v>
      </c>
      <c r="H100" s="78"/>
      <c r="I100" s="606">
        <f t="shared" ref="I100" si="46">SUM(G100:G101)</f>
        <v>0</v>
      </c>
    </row>
    <row r="101" spans="1:9" ht="20.100000000000001" customHeight="1" thickBot="1" x14ac:dyDescent="0.35">
      <c r="A101" s="82">
        <v>94</v>
      </c>
      <c r="B101" s="73" t="s">
        <v>83</v>
      </c>
      <c r="C101" s="74"/>
      <c r="D101" s="79"/>
      <c r="E101" s="80"/>
      <c r="F101" s="101">
        <v>1</v>
      </c>
      <c r="G101" s="84">
        <f t="shared" si="32"/>
        <v>0</v>
      </c>
      <c r="H101" s="79"/>
      <c r="I101" s="607"/>
    </row>
    <row r="102" spans="1:9" ht="20.100000000000001" customHeight="1" x14ac:dyDescent="0.3">
      <c r="A102" s="81">
        <v>95</v>
      </c>
      <c r="B102" s="12" t="s">
        <v>84</v>
      </c>
      <c r="C102" s="75"/>
      <c r="D102" s="78"/>
      <c r="E102" s="77"/>
      <c r="F102" s="83">
        <v>1</v>
      </c>
      <c r="G102" s="83">
        <f t="shared" si="32"/>
        <v>0</v>
      </c>
      <c r="H102" s="78"/>
      <c r="I102" s="606">
        <f t="shared" ref="I102" si="47">SUM(G102:G103)</f>
        <v>0</v>
      </c>
    </row>
    <row r="103" spans="1:9" ht="20.100000000000001" customHeight="1" thickBot="1" x14ac:dyDescent="0.35">
      <c r="A103" s="82">
        <v>96</v>
      </c>
      <c r="B103" s="73" t="s">
        <v>84</v>
      </c>
      <c r="C103" s="74"/>
      <c r="D103" s="79"/>
      <c r="E103" s="80"/>
      <c r="F103" s="101">
        <v>1</v>
      </c>
      <c r="G103" s="84">
        <f t="shared" si="32"/>
        <v>0</v>
      </c>
      <c r="H103" s="79"/>
      <c r="I103" s="607"/>
    </row>
    <row r="104" spans="1:9" ht="20.100000000000001" customHeight="1" x14ac:dyDescent="0.3">
      <c r="A104" s="81">
        <v>97</v>
      </c>
      <c r="B104" s="12" t="s">
        <v>85</v>
      </c>
      <c r="C104" s="75"/>
      <c r="D104" s="78"/>
      <c r="E104" s="77"/>
      <c r="F104" s="83">
        <v>1</v>
      </c>
      <c r="G104" s="83">
        <f t="shared" ref="G104:G132" si="48">SUM(E104*F104)</f>
        <v>0</v>
      </c>
      <c r="H104" s="78"/>
      <c r="I104" s="606">
        <f t="shared" ref="I104" si="49">SUM(G104:G105)</f>
        <v>0</v>
      </c>
    </row>
    <row r="105" spans="1:9" ht="20.100000000000001" customHeight="1" thickBot="1" x14ac:dyDescent="0.35">
      <c r="A105" s="82">
        <v>98</v>
      </c>
      <c r="B105" s="73" t="s">
        <v>85</v>
      </c>
      <c r="C105" s="74"/>
      <c r="D105" s="79"/>
      <c r="E105" s="80"/>
      <c r="F105" s="85">
        <v>1</v>
      </c>
      <c r="G105" s="85">
        <f t="shared" si="48"/>
        <v>0</v>
      </c>
      <c r="H105" s="79"/>
      <c r="I105" s="607"/>
    </row>
    <row r="106" spans="1:9" x14ac:dyDescent="0.3">
      <c r="A106" s="97">
        <v>99</v>
      </c>
      <c r="B106" s="98" t="s">
        <v>85</v>
      </c>
      <c r="C106" s="99"/>
      <c r="D106" s="97"/>
      <c r="E106" s="97"/>
      <c r="F106" s="102">
        <v>1</v>
      </c>
      <c r="G106" s="100">
        <f t="shared" si="48"/>
        <v>0</v>
      </c>
      <c r="H106" s="97"/>
    </row>
    <row r="107" spans="1:9" x14ac:dyDescent="0.3">
      <c r="A107" s="93">
        <v>100</v>
      </c>
      <c r="B107" s="94" t="s">
        <v>85</v>
      </c>
      <c r="C107" s="95"/>
      <c r="D107" s="93"/>
      <c r="E107" s="93"/>
      <c r="F107" s="96">
        <v>1</v>
      </c>
      <c r="G107" s="96">
        <f t="shared" si="48"/>
        <v>0</v>
      </c>
      <c r="H107" s="93"/>
    </row>
    <row r="108" spans="1:9" x14ac:dyDescent="0.3">
      <c r="A108" s="93">
        <v>101</v>
      </c>
      <c r="B108" s="94" t="s">
        <v>143</v>
      </c>
      <c r="C108" s="95"/>
      <c r="D108" s="93"/>
      <c r="E108" s="93"/>
      <c r="F108" s="96">
        <v>1</v>
      </c>
      <c r="G108" s="96">
        <f t="shared" si="48"/>
        <v>0</v>
      </c>
      <c r="H108" s="93"/>
    </row>
    <row r="109" spans="1:9" x14ac:dyDescent="0.3">
      <c r="A109" s="93">
        <v>102</v>
      </c>
      <c r="B109" s="94" t="s">
        <v>143</v>
      </c>
      <c r="C109" s="95"/>
      <c r="D109" s="93"/>
      <c r="E109" s="93"/>
      <c r="F109" s="96">
        <v>1</v>
      </c>
      <c r="G109" s="96">
        <f t="shared" si="48"/>
        <v>0</v>
      </c>
      <c r="H109" s="93"/>
    </row>
    <row r="110" spans="1:9" x14ac:dyDescent="0.3">
      <c r="A110" s="93">
        <v>103</v>
      </c>
      <c r="B110" s="94" t="s">
        <v>143</v>
      </c>
      <c r="C110" s="95"/>
      <c r="D110" s="93"/>
      <c r="E110" s="93"/>
      <c r="F110" s="96">
        <v>1</v>
      </c>
      <c r="G110" s="96">
        <f t="shared" si="48"/>
        <v>0</v>
      </c>
      <c r="H110" s="93"/>
    </row>
    <row r="111" spans="1:9" x14ac:dyDescent="0.3">
      <c r="A111" s="93">
        <v>104</v>
      </c>
      <c r="B111" s="94" t="s">
        <v>143</v>
      </c>
      <c r="C111" s="95"/>
      <c r="D111" s="93"/>
      <c r="E111" s="93"/>
      <c r="F111" s="96">
        <v>1</v>
      </c>
      <c r="G111" s="96">
        <f t="shared" si="48"/>
        <v>0</v>
      </c>
      <c r="H111" s="93"/>
    </row>
    <row r="112" spans="1:9" x14ac:dyDescent="0.3">
      <c r="A112" s="93">
        <v>105</v>
      </c>
      <c r="B112" s="94" t="s">
        <v>143</v>
      </c>
      <c r="C112" s="95"/>
      <c r="D112" s="93"/>
      <c r="E112" s="93"/>
      <c r="F112" s="96">
        <v>1</v>
      </c>
      <c r="G112" s="96">
        <f t="shared" si="48"/>
        <v>0</v>
      </c>
      <c r="H112" s="93"/>
    </row>
    <row r="113" spans="1:8" x14ac:dyDescent="0.3">
      <c r="A113" s="93">
        <v>106</v>
      </c>
      <c r="B113" s="94" t="s">
        <v>143</v>
      </c>
      <c r="C113" s="95"/>
      <c r="D113" s="93"/>
      <c r="E113" s="93"/>
      <c r="F113" s="96">
        <v>1</v>
      </c>
      <c r="G113" s="96">
        <f t="shared" si="48"/>
        <v>0</v>
      </c>
      <c r="H113" s="93"/>
    </row>
    <row r="114" spans="1:8" x14ac:dyDescent="0.3">
      <c r="A114" s="93">
        <v>107</v>
      </c>
      <c r="B114" s="94" t="s">
        <v>143</v>
      </c>
      <c r="C114" s="95"/>
      <c r="D114" s="93"/>
      <c r="E114" s="93"/>
      <c r="F114" s="96">
        <v>1</v>
      </c>
      <c r="G114" s="96">
        <f t="shared" si="48"/>
        <v>0</v>
      </c>
      <c r="H114" s="93"/>
    </row>
    <row r="115" spans="1:8" x14ac:dyDescent="0.3">
      <c r="A115" s="93">
        <v>108</v>
      </c>
      <c r="B115" s="94" t="s">
        <v>143</v>
      </c>
      <c r="C115" s="95"/>
      <c r="D115" s="93"/>
      <c r="E115" s="93"/>
      <c r="F115" s="96">
        <v>1</v>
      </c>
      <c r="G115" s="96">
        <f t="shared" si="48"/>
        <v>0</v>
      </c>
      <c r="H115" s="93"/>
    </row>
    <row r="116" spans="1:8" x14ac:dyDescent="0.3">
      <c r="A116" s="93">
        <v>109</v>
      </c>
      <c r="B116" s="94" t="s">
        <v>143</v>
      </c>
      <c r="C116" s="95"/>
      <c r="D116" s="93"/>
      <c r="E116" s="93"/>
      <c r="F116" s="96">
        <v>1</v>
      </c>
      <c r="G116" s="96">
        <f t="shared" si="48"/>
        <v>0</v>
      </c>
      <c r="H116" s="93"/>
    </row>
    <row r="117" spans="1:8" x14ac:dyDescent="0.3">
      <c r="A117" s="93">
        <v>110</v>
      </c>
      <c r="B117" s="94" t="s">
        <v>143</v>
      </c>
      <c r="C117" s="95"/>
      <c r="D117" s="93"/>
      <c r="E117" s="93"/>
      <c r="F117" s="96">
        <v>1</v>
      </c>
      <c r="G117" s="96">
        <f t="shared" si="48"/>
        <v>0</v>
      </c>
      <c r="H117" s="93"/>
    </row>
    <row r="118" spans="1:8" x14ac:dyDescent="0.3">
      <c r="A118" s="93">
        <v>111</v>
      </c>
      <c r="B118" s="94" t="s">
        <v>143</v>
      </c>
      <c r="C118" s="95"/>
      <c r="D118" s="93"/>
      <c r="E118" s="93"/>
      <c r="F118" s="96">
        <v>1</v>
      </c>
      <c r="G118" s="96">
        <f t="shared" si="48"/>
        <v>0</v>
      </c>
      <c r="H118" s="93"/>
    </row>
    <row r="119" spans="1:8" x14ac:dyDescent="0.3">
      <c r="A119" s="93">
        <v>112</v>
      </c>
      <c r="B119" s="94" t="s">
        <v>143</v>
      </c>
      <c r="C119" s="95"/>
      <c r="D119" s="93"/>
      <c r="E119" s="93"/>
      <c r="F119" s="96">
        <v>1</v>
      </c>
      <c r="G119" s="96">
        <f t="shared" si="48"/>
        <v>0</v>
      </c>
      <c r="H119" s="93"/>
    </row>
    <row r="120" spans="1:8" x14ac:dyDescent="0.3">
      <c r="A120" s="93">
        <v>113</v>
      </c>
      <c r="B120" s="94" t="s">
        <v>143</v>
      </c>
      <c r="C120" s="95"/>
      <c r="D120" s="93"/>
      <c r="E120" s="93"/>
      <c r="F120" s="96">
        <v>1</v>
      </c>
      <c r="G120" s="96">
        <f t="shared" si="48"/>
        <v>0</v>
      </c>
      <c r="H120" s="93"/>
    </row>
    <row r="121" spans="1:8" x14ac:dyDescent="0.3">
      <c r="A121" s="93">
        <v>114</v>
      </c>
      <c r="B121" s="94" t="s">
        <v>143</v>
      </c>
      <c r="C121" s="95"/>
      <c r="D121" s="93"/>
      <c r="E121" s="93"/>
      <c r="F121" s="96">
        <v>1</v>
      </c>
      <c r="G121" s="96">
        <f t="shared" si="48"/>
        <v>0</v>
      </c>
      <c r="H121" s="93"/>
    </row>
    <row r="122" spans="1:8" x14ac:dyDescent="0.3">
      <c r="A122" s="93">
        <v>115</v>
      </c>
      <c r="B122" s="94" t="s">
        <v>143</v>
      </c>
      <c r="C122" s="95"/>
      <c r="D122" s="93"/>
      <c r="E122" s="93"/>
      <c r="F122" s="96">
        <v>1</v>
      </c>
      <c r="G122" s="96">
        <f t="shared" si="48"/>
        <v>0</v>
      </c>
      <c r="H122" s="93"/>
    </row>
    <row r="123" spans="1:8" x14ac:dyDescent="0.3">
      <c r="A123" s="93">
        <v>116</v>
      </c>
      <c r="B123" s="94" t="s">
        <v>143</v>
      </c>
      <c r="C123" s="95"/>
      <c r="D123" s="93"/>
      <c r="E123" s="93"/>
      <c r="F123" s="96">
        <v>1</v>
      </c>
      <c r="G123" s="96">
        <f t="shared" si="48"/>
        <v>0</v>
      </c>
      <c r="H123" s="93"/>
    </row>
    <row r="124" spans="1:8" x14ac:dyDescent="0.3">
      <c r="A124" s="93">
        <v>117</v>
      </c>
      <c r="B124" s="94" t="s">
        <v>143</v>
      </c>
      <c r="C124" s="95"/>
      <c r="D124" s="93"/>
      <c r="E124" s="93"/>
      <c r="F124" s="96">
        <v>1</v>
      </c>
      <c r="G124" s="96">
        <f t="shared" si="48"/>
        <v>0</v>
      </c>
      <c r="H124" s="93"/>
    </row>
    <row r="125" spans="1:8" x14ac:dyDescent="0.3">
      <c r="A125" s="93">
        <v>118</v>
      </c>
      <c r="B125" s="94" t="s">
        <v>143</v>
      </c>
      <c r="C125" s="95"/>
      <c r="D125" s="93"/>
      <c r="E125" s="93"/>
      <c r="F125" s="96">
        <v>1</v>
      </c>
      <c r="G125" s="96">
        <f t="shared" si="48"/>
        <v>0</v>
      </c>
      <c r="H125" s="93"/>
    </row>
    <row r="126" spans="1:8" x14ac:dyDescent="0.3">
      <c r="A126" s="93">
        <v>119</v>
      </c>
      <c r="B126" s="94" t="s">
        <v>143</v>
      </c>
      <c r="C126" s="95"/>
      <c r="D126" s="93"/>
      <c r="E126" s="93"/>
      <c r="F126" s="96">
        <v>1</v>
      </c>
      <c r="G126" s="96">
        <f t="shared" si="48"/>
        <v>0</v>
      </c>
      <c r="H126" s="93"/>
    </row>
    <row r="127" spans="1:8" x14ac:dyDescent="0.3">
      <c r="A127" s="93">
        <v>120</v>
      </c>
      <c r="B127" s="94" t="s">
        <v>143</v>
      </c>
      <c r="C127" s="95"/>
      <c r="D127" s="93"/>
      <c r="E127" s="93"/>
      <c r="F127" s="96">
        <v>1</v>
      </c>
      <c r="G127" s="96">
        <f t="shared" si="48"/>
        <v>0</v>
      </c>
      <c r="H127" s="93"/>
    </row>
    <row r="128" spans="1:8" x14ac:dyDescent="0.3">
      <c r="A128" s="93">
        <v>121</v>
      </c>
      <c r="B128" s="94" t="s">
        <v>143</v>
      </c>
      <c r="C128" s="95"/>
      <c r="D128" s="93"/>
      <c r="E128" s="93"/>
      <c r="F128" s="96">
        <v>1</v>
      </c>
      <c r="G128" s="96">
        <f t="shared" si="48"/>
        <v>0</v>
      </c>
      <c r="H128" s="93"/>
    </row>
    <row r="129" spans="1:8" x14ac:dyDescent="0.3">
      <c r="A129" s="93">
        <v>122</v>
      </c>
      <c r="B129" s="94" t="s">
        <v>143</v>
      </c>
      <c r="C129" s="95"/>
      <c r="D129" s="93"/>
      <c r="E129" s="93"/>
      <c r="F129" s="96">
        <v>1</v>
      </c>
      <c r="G129" s="96">
        <f t="shared" si="48"/>
        <v>0</v>
      </c>
      <c r="H129" s="93"/>
    </row>
    <row r="130" spans="1:8" x14ac:dyDescent="0.3">
      <c r="A130" s="93">
        <v>123</v>
      </c>
      <c r="B130" s="94" t="s">
        <v>143</v>
      </c>
      <c r="C130" s="95"/>
      <c r="D130" s="93"/>
      <c r="E130" s="93"/>
      <c r="F130" s="96">
        <v>1</v>
      </c>
      <c r="G130" s="96">
        <f t="shared" si="48"/>
        <v>0</v>
      </c>
      <c r="H130" s="93"/>
    </row>
    <row r="131" spans="1:8" x14ac:dyDescent="0.3">
      <c r="A131" s="93">
        <v>124</v>
      </c>
      <c r="B131" s="94" t="s">
        <v>143</v>
      </c>
      <c r="C131" s="95"/>
      <c r="D131" s="93"/>
      <c r="E131" s="93"/>
      <c r="F131" s="96">
        <v>1</v>
      </c>
      <c r="G131" s="96">
        <f t="shared" si="48"/>
        <v>0</v>
      </c>
      <c r="H131" s="93"/>
    </row>
    <row r="132" spans="1:8" x14ac:dyDescent="0.3">
      <c r="A132" s="93">
        <v>125</v>
      </c>
      <c r="B132" s="94" t="s">
        <v>143</v>
      </c>
      <c r="C132" s="95"/>
      <c r="D132" s="93"/>
      <c r="E132" s="93"/>
      <c r="F132" s="96">
        <v>1</v>
      </c>
      <c r="G132" s="96">
        <f t="shared" si="48"/>
        <v>0</v>
      </c>
      <c r="H132" s="93"/>
    </row>
  </sheetData>
  <sortState ref="K13:O60">
    <sortCondition ref="K12:K60"/>
  </sortState>
  <mergeCells count="68">
    <mergeCell ref="I12:I13"/>
    <mergeCell ref="A6:E6"/>
    <mergeCell ref="A1:I1"/>
    <mergeCell ref="A2:I2"/>
    <mergeCell ref="A3:I3"/>
    <mergeCell ref="A4:I4"/>
    <mergeCell ref="A5:I5"/>
    <mergeCell ref="F6:I6"/>
    <mergeCell ref="I8:I9"/>
    <mergeCell ref="I10:I11"/>
    <mergeCell ref="I36:I37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60:I61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78:I79"/>
    <mergeCell ref="I80:I81"/>
    <mergeCell ref="I82:I83"/>
    <mergeCell ref="I84:I85"/>
    <mergeCell ref="I62:I63"/>
    <mergeCell ref="I64:I65"/>
    <mergeCell ref="I66:I67"/>
    <mergeCell ref="I68:I69"/>
    <mergeCell ref="I70:I71"/>
    <mergeCell ref="I72:I73"/>
    <mergeCell ref="I98:I99"/>
    <mergeCell ref="I100:I101"/>
    <mergeCell ref="I102:I103"/>
    <mergeCell ref="I104:I105"/>
    <mergeCell ref="K1:O2"/>
    <mergeCell ref="K3:O4"/>
    <mergeCell ref="K8:O8"/>
    <mergeCell ref="K9:L9"/>
    <mergeCell ref="I86:I87"/>
    <mergeCell ref="I88:I89"/>
    <mergeCell ref="I90:I91"/>
    <mergeCell ref="I92:I93"/>
    <mergeCell ref="I94:I95"/>
    <mergeCell ref="I96:I97"/>
    <mergeCell ref="I74:I75"/>
    <mergeCell ref="I76:I77"/>
    <mergeCell ref="K7:O7"/>
    <mergeCell ref="K5:O6"/>
    <mergeCell ref="M9:O9"/>
    <mergeCell ref="K10:K11"/>
    <mergeCell ref="L10:L11"/>
    <mergeCell ref="M10:M11"/>
    <mergeCell ref="N10:N11"/>
    <mergeCell ref="O10:O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zoomScale="60" zoomScaleNormal="60" workbookViewId="0">
      <selection activeCell="Q9" sqref="Q9"/>
    </sheetView>
  </sheetViews>
  <sheetFormatPr defaultRowHeight="15" x14ac:dyDescent="0.25"/>
  <cols>
    <col min="1" max="1" width="4.85546875" customWidth="1"/>
    <col min="2" max="2" width="29.5703125" customWidth="1"/>
    <col min="3" max="3" width="23.5703125" customWidth="1"/>
    <col min="4" max="8" width="4.7109375" customWidth="1"/>
    <col min="9" max="9" width="7.140625" customWidth="1"/>
    <col min="10" max="10" width="7" customWidth="1"/>
    <col min="11" max="11" width="23" customWidth="1"/>
    <col min="12" max="16" width="4.7109375" customWidth="1"/>
    <col min="17" max="18" width="7.7109375" customWidth="1"/>
    <col min="20" max="20" width="12" customWidth="1"/>
  </cols>
  <sheetData>
    <row r="1" spans="1:22" ht="27" thickBot="1" x14ac:dyDescent="0.45">
      <c r="A1" s="646" t="s">
        <v>197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8"/>
    </row>
    <row r="2" spans="1:22" ht="27" thickBot="1" x14ac:dyDescent="0.45">
      <c r="A2" s="646" t="s">
        <v>198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8"/>
    </row>
    <row r="3" spans="1:22" ht="27" thickBot="1" x14ac:dyDescent="0.45">
      <c r="A3" s="646" t="s">
        <v>114</v>
      </c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8"/>
    </row>
    <row r="4" spans="1:22" ht="27" thickBot="1" x14ac:dyDescent="0.45">
      <c r="A4" s="646" t="s">
        <v>499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8"/>
    </row>
    <row r="5" spans="1:22" ht="24" customHeight="1" thickBot="1" x14ac:dyDescent="0.3">
      <c r="A5" s="652">
        <v>43449</v>
      </c>
      <c r="B5" s="653"/>
      <c r="C5" s="653"/>
      <c r="D5" s="653"/>
      <c r="E5" s="653"/>
      <c r="F5" s="653"/>
      <c r="G5" s="653"/>
      <c r="H5" s="653"/>
      <c r="I5" s="653"/>
      <c r="J5" s="654"/>
      <c r="K5" s="655" t="s">
        <v>235</v>
      </c>
      <c r="L5" s="653"/>
      <c r="M5" s="653"/>
      <c r="N5" s="653"/>
      <c r="O5" s="653"/>
      <c r="P5" s="653"/>
      <c r="Q5" s="653"/>
      <c r="R5" s="653"/>
      <c r="S5" s="653"/>
      <c r="T5" s="653"/>
      <c r="U5" s="654"/>
    </row>
    <row r="6" spans="1:22" ht="24" customHeight="1" thickBot="1" x14ac:dyDescent="0.3">
      <c r="A6" s="599"/>
      <c r="B6" s="601"/>
      <c r="C6" s="649" t="s">
        <v>94</v>
      </c>
      <c r="D6" s="650"/>
      <c r="E6" s="650"/>
      <c r="F6" s="650"/>
      <c r="G6" s="650"/>
      <c r="H6" s="650"/>
      <c r="I6" s="650"/>
      <c r="J6" s="651"/>
      <c r="K6" s="649" t="s">
        <v>95</v>
      </c>
      <c r="L6" s="650"/>
      <c r="M6" s="650"/>
      <c r="N6" s="650"/>
      <c r="O6" s="650"/>
      <c r="P6" s="650"/>
      <c r="Q6" s="650"/>
      <c r="R6" s="651"/>
      <c r="S6" s="229"/>
      <c r="T6" s="230"/>
      <c r="U6" s="231"/>
    </row>
    <row r="7" spans="1:22" ht="38.25" thickBot="1" x14ac:dyDescent="0.3">
      <c r="A7" s="29" t="s">
        <v>0</v>
      </c>
      <c r="B7" s="29" t="s">
        <v>1</v>
      </c>
      <c r="C7" s="29" t="s">
        <v>228</v>
      </c>
      <c r="D7" s="29">
        <v>1</v>
      </c>
      <c r="E7" s="29">
        <v>2</v>
      </c>
      <c r="F7" s="29">
        <v>3</v>
      </c>
      <c r="G7" s="29">
        <v>4</v>
      </c>
      <c r="H7" s="343">
        <v>5</v>
      </c>
      <c r="I7" s="183" t="s">
        <v>90</v>
      </c>
      <c r="J7" s="184" t="s">
        <v>91</v>
      </c>
      <c r="K7" s="29" t="s">
        <v>228</v>
      </c>
      <c r="L7" s="344">
        <v>1</v>
      </c>
      <c r="M7" s="29">
        <v>2</v>
      </c>
      <c r="N7" s="344">
        <v>3</v>
      </c>
      <c r="O7" s="29">
        <v>4</v>
      </c>
      <c r="P7" s="344">
        <v>5</v>
      </c>
      <c r="Q7" s="188" t="s">
        <v>90</v>
      </c>
      <c r="R7" s="184" t="s">
        <v>91</v>
      </c>
      <c r="S7" s="139" t="s">
        <v>3</v>
      </c>
      <c r="T7" s="345" t="s">
        <v>38</v>
      </c>
      <c r="U7" s="340" t="s">
        <v>90</v>
      </c>
    </row>
    <row r="8" spans="1:22" ht="19.5" customHeight="1" thickBot="1" x14ac:dyDescent="0.35">
      <c r="A8" s="24">
        <v>29</v>
      </c>
      <c r="B8" s="142" t="s">
        <v>29</v>
      </c>
      <c r="C8" s="178" t="s">
        <v>444</v>
      </c>
      <c r="D8" s="353">
        <v>10</v>
      </c>
      <c r="E8" s="352">
        <v>8</v>
      </c>
      <c r="F8" s="352">
        <v>8</v>
      </c>
      <c r="G8" s="24">
        <v>7</v>
      </c>
      <c r="H8" s="353">
        <v>5</v>
      </c>
      <c r="I8" s="185">
        <f t="shared" ref="I8:I43" si="0">SUM(D8:H8)</f>
        <v>38</v>
      </c>
      <c r="J8" s="138">
        <v>1</v>
      </c>
      <c r="K8" s="178" t="s">
        <v>459</v>
      </c>
      <c r="L8" s="353">
        <v>8</v>
      </c>
      <c r="M8" s="352">
        <v>8</v>
      </c>
      <c r="N8" s="353">
        <v>8</v>
      </c>
      <c r="O8" s="352">
        <v>8</v>
      </c>
      <c r="P8" s="353">
        <v>7</v>
      </c>
      <c r="Q8" s="57">
        <f t="shared" ref="Q8:Q43" si="1">SUM(L8:P8)</f>
        <v>39</v>
      </c>
      <c r="R8" s="141">
        <v>4</v>
      </c>
      <c r="S8" s="35">
        <f t="shared" ref="S8:S43" si="2">SUM(J8,R8)</f>
        <v>5</v>
      </c>
      <c r="T8" s="27">
        <v>1</v>
      </c>
      <c r="U8" s="8">
        <v>39</v>
      </c>
      <c r="V8" s="9"/>
    </row>
    <row r="9" spans="1:22" ht="19.5" customHeight="1" thickBot="1" x14ac:dyDescent="0.35">
      <c r="A9" s="39">
        <v>8</v>
      </c>
      <c r="B9" s="149" t="s">
        <v>11</v>
      </c>
      <c r="C9" s="143" t="s">
        <v>449</v>
      </c>
      <c r="D9" s="358">
        <v>9</v>
      </c>
      <c r="E9" s="39">
        <v>6</v>
      </c>
      <c r="F9" s="39">
        <v>6</v>
      </c>
      <c r="G9" s="39">
        <v>6</v>
      </c>
      <c r="H9" s="358">
        <v>4</v>
      </c>
      <c r="I9" s="185">
        <f t="shared" si="0"/>
        <v>31</v>
      </c>
      <c r="J9" s="28">
        <v>8</v>
      </c>
      <c r="K9" s="143" t="s">
        <v>463</v>
      </c>
      <c r="L9" s="358">
        <v>10</v>
      </c>
      <c r="M9" s="39">
        <v>10</v>
      </c>
      <c r="N9" s="358">
        <v>9</v>
      </c>
      <c r="O9" s="39">
        <v>8</v>
      </c>
      <c r="P9" s="358">
        <v>8</v>
      </c>
      <c r="Q9" s="57">
        <f t="shared" si="1"/>
        <v>45</v>
      </c>
      <c r="R9" s="186">
        <v>1</v>
      </c>
      <c r="S9" s="35">
        <f t="shared" si="2"/>
        <v>9</v>
      </c>
      <c r="T9" s="140">
        <v>2</v>
      </c>
      <c r="U9" s="7">
        <v>37</v>
      </c>
    </row>
    <row r="10" spans="1:22" ht="19.5" customHeight="1" thickBot="1" x14ac:dyDescent="0.35">
      <c r="A10" s="361">
        <v>19</v>
      </c>
      <c r="B10" s="142" t="s">
        <v>21</v>
      </c>
      <c r="C10" s="178" t="s">
        <v>280</v>
      </c>
      <c r="D10" s="362">
        <v>9</v>
      </c>
      <c r="E10" s="361">
        <v>8</v>
      </c>
      <c r="F10" s="361">
        <v>8</v>
      </c>
      <c r="G10" s="361">
        <v>7</v>
      </c>
      <c r="H10" s="362">
        <v>4</v>
      </c>
      <c r="I10" s="185">
        <f t="shared" si="0"/>
        <v>36</v>
      </c>
      <c r="J10" s="28">
        <v>4</v>
      </c>
      <c r="K10" s="178" t="s">
        <v>245</v>
      </c>
      <c r="L10" s="362">
        <v>8</v>
      </c>
      <c r="M10" s="361">
        <v>8</v>
      </c>
      <c r="N10" s="362">
        <v>8</v>
      </c>
      <c r="O10" s="361">
        <v>7</v>
      </c>
      <c r="P10" s="362">
        <v>6</v>
      </c>
      <c r="Q10" s="57">
        <f t="shared" si="1"/>
        <v>37</v>
      </c>
      <c r="R10" s="141">
        <v>6</v>
      </c>
      <c r="S10" s="205">
        <f t="shared" si="2"/>
        <v>10</v>
      </c>
      <c r="T10" s="28">
        <v>3</v>
      </c>
      <c r="U10" s="8">
        <v>35</v>
      </c>
    </row>
    <row r="11" spans="1:22" ht="19.5" customHeight="1" thickBot="1" x14ac:dyDescent="0.35">
      <c r="A11" s="39">
        <v>36</v>
      </c>
      <c r="B11" s="149" t="s">
        <v>86</v>
      </c>
      <c r="C11" s="143" t="s">
        <v>262</v>
      </c>
      <c r="D11" s="359">
        <v>9</v>
      </c>
      <c r="E11" s="39">
        <v>8</v>
      </c>
      <c r="F11" s="39">
        <v>8</v>
      </c>
      <c r="G11" s="39">
        <v>5</v>
      </c>
      <c r="H11" s="359">
        <v>5</v>
      </c>
      <c r="I11" s="185">
        <f t="shared" si="0"/>
        <v>35</v>
      </c>
      <c r="J11" s="138">
        <v>5</v>
      </c>
      <c r="K11" s="143" t="s">
        <v>263</v>
      </c>
      <c r="L11" s="359">
        <v>8</v>
      </c>
      <c r="M11" s="39">
        <v>8</v>
      </c>
      <c r="N11" s="359">
        <v>8</v>
      </c>
      <c r="O11" s="39">
        <v>6</v>
      </c>
      <c r="P11" s="359">
        <v>6</v>
      </c>
      <c r="Q11" s="57">
        <f t="shared" si="1"/>
        <v>36</v>
      </c>
      <c r="R11" s="186">
        <v>8</v>
      </c>
      <c r="S11" s="35">
        <f t="shared" si="2"/>
        <v>13</v>
      </c>
      <c r="T11" s="370">
        <v>4</v>
      </c>
      <c r="U11" s="7">
        <v>33</v>
      </c>
    </row>
    <row r="12" spans="1:22" ht="19.5" customHeight="1" thickBot="1" x14ac:dyDescent="0.35">
      <c r="A12" s="361">
        <v>11</v>
      </c>
      <c r="B12" s="142" t="s">
        <v>14</v>
      </c>
      <c r="C12" s="178" t="s">
        <v>254</v>
      </c>
      <c r="D12" s="362">
        <v>8</v>
      </c>
      <c r="E12" s="361">
        <v>7</v>
      </c>
      <c r="F12" s="361">
        <v>6</v>
      </c>
      <c r="G12" s="361">
        <v>4</v>
      </c>
      <c r="H12" s="362">
        <v>1</v>
      </c>
      <c r="I12" s="185">
        <f t="shared" si="0"/>
        <v>26</v>
      </c>
      <c r="J12" s="28">
        <v>12</v>
      </c>
      <c r="K12" s="178" t="s">
        <v>470</v>
      </c>
      <c r="L12" s="362">
        <v>9</v>
      </c>
      <c r="M12" s="361">
        <v>8</v>
      </c>
      <c r="N12" s="362">
        <v>8</v>
      </c>
      <c r="O12" s="361">
        <v>8</v>
      </c>
      <c r="P12" s="362">
        <v>7</v>
      </c>
      <c r="Q12" s="57">
        <f t="shared" si="1"/>
        <v>40</v>
      </c>
      <c r="R12" s="141">
        <v>2</v>
      </c>
      <c r="S12" s="35">
        <f t="shared" si="2"/>
        <v>14</v>
      </c>
      <c r="T12" s="39">
        <v>5</v>
      </c>
      <c r="U12" s="8">
        <v>32</v>
      </c>
    </row>
    <row r="13" spans="1:22" ht="19.5" customHeight="1" thickBot="1" x14ac:dyDescent="0.35">
      <c r="A13" s="39">
        <v>6</v>
      </c>
      <c r="B13" s="149" t="s">
        <v>9</v>
      </c>
      <c r="C13" s="143" t="s">
        <v>258</v>
      </c>
      <c r="D13" s="351">
        <v>8</v>
      </c>
      <c r="E13" s="39">
        <v>8</v>
      </c>
      <c r="F13" s="39">
        <v>6</v>
      </c>
      <c r="G13" s="39">
        <v>4</v>
      </c>
      <c r="H13" s="351">
        <v>1</v>
      </c>
      <c r="I13" s="185">
        <f t="shared" si="0"/>
        <v>27</v>
      </c>
      <c r="J13" s="138">
        <v>11</v>
      </c>
      <c r="K13" s="143" t="s">
        <v>465</v>
      </c>
      <c r="L13" s="351">
        <v>9</v>
      </c>
      <c r="M13" s="39">
        <v>9</v>
      </c>
      <c r="N13" s="351">
        <v>8</v>
      </c>
      <c r="O13" s="39">
        <v>7</v>
      </c>
      <c r="P13" s="351">
        <v>6</v>
      </c>
      <c r="Q13" s="57">
        <f t="shared" si="1"/>
        <v>39</v>
      </c>
      <c r="R13" s="186">
        <v>3</v>
      </c>
      <c r="S13" s="35">
        <f t="shared" si="2"/>
        <v>14</v>
      </c>
      <c r="T13" s="354">
        <v>6</v>
      </c>
      <c r="U13" s="7">
        <v>31</v>
      </c>
    </row>
    <row r="14" spans="1:22" ht="19.5" customHeight="1" thickBot="1" x14ac:dyDescent="0.35">
      <c r="A14" s="367">
        <v>1</v>
      </c>
      <c r="B14" s="142" t="s">
        <v>4</v>
      </c>
      <c r="C14" s="178" t="s">
        <v>210</v>
      </c>
      <c r="D14" s="362">
        <v>8</v>
      </c>
      <c r="E14" s="361">
        <v>8</v>
      </c>
      <c r="F14" s="361">
        <v>7</v>
      </c>
      <c r="G14" s="367">
        <v>5</v>
      </c>
      <c r="H14" s="362">
        <v>4</v>
      </c>
      <c r="I14" s="185">
        <f t="shared" si="0"/>
        <v>32</v>
      </c>
      <c r="J14" s="28">
        <v>7</v>
      </c>
      <c r="K14" s="178" t="s">
        <v>275</v>
      </c>
      <c r="L14" s="362">
        <v>10</v>
      </c>
      <c r="M14" s="361">
        <v>9</v>
      </c>
      <c r="N14" s="362">
        <v>8</v>
      </c>
      <c r="O14" s="361">
        <v>7</v>
      </c>
      <c r="P14" s="362">
        <v>2</v>
      </c>
      <c r="Q14" s="57">
        <f t="shared" si="1"/>
        <v>36</v>
      </c>
      <c r="R14" s="141">
        <v>7</v>
      </c>
      <c r="S14" s="35">
        <f t="shared" si="2"/>
        <v>14</v>
      </c>
      <c r="T14" s="39">
        <v>7</v>
      </c>
      <c r="U14" s="8">
        <v>30</v>
      </c>
    </row>
    <row r="15" spans="1:22" ht="19.5" customHeight="1" thickBot="1" x14ac:dyDescent="0.35">
      <c r="A15" s="39">
        <v>5</v>
      </c>
      <c r="B15" s="149" t="s">
        <v>8</v>
      </c>
      <c r="C15" s="143" t="s">
        <v>260</v>
      </c>
      <c r="D15" s="365">
        <v>9</v>
      </c>
      <c r="E15" s="39">
        <v>7</v>
      </c>
      <c r="F15" s="39">
        <v>7</v>
      </c>
      <c r="G15" s="39">
        <v>7</v>
      </c>
      <c r="H15" s="365">
        <v>7</v>
      </c>
      <c r="I15" s="185">
        <f t="shared" si="0"/>
        <v>37</v>
      </c>
      <c r="J15" s="28">
        <v>3</v>
      </c>
      <c r="K15" s="143" t="s">
        <v>471</v>
      </c>
      <c r="L15" s="365">
        <v>8</v>
      </c>
      <c r="M15" s="39">
        <v>7</v>
      </c>
      <c r="N15" s="365">
        <v>6</v>
      </c>
      <c r="O15" s="39">
        <v>6</v>
      </c>
      <c r="P15" s="365">
        <v>6</v>
      </c>
      <c r="Q15" s="57">
        <f t="shared" si="1"/>
        <v>33</v>
      </c>
      <c r="R15" s="186">
        <v>13</v>
      </c>
      <c r="S15" s="35">
        <f t="shared" si="2"/>
        <v>16</v>
      </c>
      <c r="T15" s="370">
        <v>8</v>
      </c>
      <c r="U15" s="7">
        <v>29</v>
      </c>
    </row>
    <row r="16" spans="1:22" ht="19.5" customHeight="1" thickBot="1" x14ac:dyDescent="0.35">
      <c r="A16" s="361">
        <v>15</v>
      </c>
      <c r="B16" s="142" t="s">
        <v>18</v>
      </c>
      <c r="C16" s="178" t="s">
        <v>442</v>
      </c>
      <c r="D16" s="362">
        <v>9</v>
      </c>
      <c r="E16" s="361">
        <v>8</v>
      </c>
      <c r="F16" s="361">
        <v>7</v>
      </c>
      <c r="G16" s="361">
        <v>6</v>
      </c>
      <c r="H16" s="362">
        <v>4</v>
      </c>
      <c r="I16" s="185">
        <f t="shared" si="0"/>
        <v>34</v>
      </c>
      <c r="J16" s="28">
        <v>6</v>
      </c>
      <c r="K16" s="178" t="s">
        <v>457</v>
      </c>
      <c r="L16" s="362">
        <v>8</v>
      </c>
      <c r="M16" s="361">
        <v>7</v>
      </c>
      <c r="N16" s="362">
        <v>7</v>
      </c>
      <c r="O16" s="361">
        <v>6</v>
      </c>
      <c r="P16" s="362">
        <v>5</v>
      </c>
      <c r="Q16" s="57">
        <f t="shared" si="1"/>
        <v>33</v>
      </c>
      <c r="R16" s="141">
        <v>12</v>
      </c>
      <c r="S16" s="35">
        <f t="shared" si="2"/>
        <v>18</v>
      </c>
      <c r="T16" s="39">
        <v>9</v>
      </c>
      <c r="U16" s="8">
        <v>28</v>
      </c>
    </row>
    <row r="17" spans="1:21" ht="19.5" customHeight="1" thickBot="1" x14ac:dyDescent="0.35">
      <c r="A17" s="39">
        <v>10</v>
      </c>
      <c r="B17" s="149" t="s">
        <v>13</v>
      </c>
      <c r="C17" s="143" t="s">
        <v>452</v>
      </c>
      <c r="D17" s="351">
        <v>9</v>
      </c>
      <c r="E17" s="39">
        <v>5</v>
      </c>
      <c r="F17" s="39">
        <v>4</v>
      </c>
      <c r="G17" s="39">
        <v>4</v>
      </c>
      <c r="H17" s="351">
        <v>3</v>
      </c>
      <c r="I17" s="185">
        <f t="shared" si="0"/>
        <v>25</v>
      </c>
      <c r="J17" s="138">
        <v>15</v>
      </c>
      <c r="K17" s="143" t="s">
        <v>288</v>
      </c>
      <c r="L17" s="351">
        <v>9</v>
      </c>
      <c r="M17" s="39">
        <v>8</v>
      </c>
      <c r="N17" s="351">
        <v>8</v>
      </c>
      <c r="O17" s="39">
        <v>7</v>
      </c>
      <c r="P17" s="351">
        <v>6</v>
      </c>
      <c r="Q17" s="57">
        <f t="shared" si="1"/>
        <v>38</v>
      </c>
      <c r="R17" s="186">
        <v>5</v>
      </c>
      <c r="S17" s="35">
        <f t="shared" si="2"/>
        <v>20</v>
      </c>
      <c r="T17" s="354">
        <v>10</v>
      </c>
      <c r="U17" s="7">
        <v>27</v>
      </c>
    </row>
    <row r="18" spans="1:21" ht="19.5" customHeight="1" thickBot="1" x14ac:dyDescent="0.35">
      <c r="A18" s="367">
        <v>18</v>
      </c>
      <c r="B18" s="142" t="s">
        <v>20</v>
      </c>
      <c r="C18" s="178" t="s">
        <v>281</v>
      </c>
      <c r="D18" s="368">
        <v>8</v>
      </c>
      <c r="E18" s="367">
        <v>7</v>
      </c>
      <c r="F18" s="367">
        <v>5</v>
      </c>
      <c r="G18" s="367">
        <v>3</v>
      </c>
      <c r="H18" s="368">
        <v>3</v>
      </c>
      <c r="I18" s="185">
        <f t="shared" si="0"/>
        <v>26</v>
      </c>
      <c r="J18" s="28">
        <v>13</v>
      </c>
      <c r="K18" s="178" t="s">
        <v>282</v>
      </c>
      <c r="L18" s="368">
        <v>7</v>
      </c>
      <c r="M18" s="367">
        <v>7</v>
      </c>
      <c r="N18" s="368">
        <v>7</v>
      </c>
      <c r="O18" s="367">
        <v>7</v>
      </c>
      <c r="P18" s="368">
        <v>7</v>
      </c>
      <c r="Q18" s="57">
        <f t="shared" si="1"/>
        <v>35</v>
      </c>
      <c r="R18" s="141">
        <v>9</v>
      </c>
      <c r="S18" s="35">
        <f t="shared" si="2"/>
        <v>22</v>
      </c>
      <c r="T18" s="39">
        <v>11</v>
      </c>
      <c r="U18" s="8">
        <v>26</v>
      </c>
    </row>
    <row r="19" spans="1:21" ht="19.5" customHeight="1" thickBot="1" x14ac:dyDescent="0.35">
      <c r="A19" s="39">
        <v>3</v>
      </c>
      <c r="B19" s="149" t="s">
        <v>6</v>
      </c>
      <c r="C19" s="143" t="s">
        <v>266</v>
      </c>
      <c r="D19" s="365">
        <v>7</v>
      </c>
      <c r="E19" s="39">
        <v>6</v>
      </c>
      <c r="F19" s="39">
        <v>6</v>
      </c>
      <c r="G19" s="39">
        <v>5</v>
      </c>
      <c r="H19" s="365">
        <v>2</v>
      </c>
      <c r="I19" s="185">
        <f t="shared" si="0"/>
        <v>26</v>
      </c>
      <c r="J19" s="28">
        <v>14</v>
      </c>
      <c r="K19" s="143" t="s">
        <v>267</v>
      </c>
      <c r="L19" s="365">
        <v>7</v>
      </c>
      <c r="M19" s="39">
        <v>7</v>
      </c>
      <c r="N19" s="365">
        <v>7</v>
      </c>
      <c r="O19" s="39">
        <v>7</v>
      </c>
      <c r="P19" s="365">
        <v>6</v>
      </c>
      <c r="Q19" s="57">
        <f t="shared" si="1"/>
        <v>34</v>
      </c>
      <c r="R19" s="186">
        <v>10</v>
      </c>
      <c r="S19" s="35">
        <f t="shared" si="2"/>
        <v>24</v>
      </c>
      <c r="T19" s="370">
        <v>12</v>
      </c>
      <c r="U19" s="7">
        <v>25</v>
      </c>
    </row>
    <row r="20" spans="1:21" ht="19.5" customHeight="1" thickBot="1" x14ac:dyDescent="0.35">
      <c r="A20" s="361">
        <v>33</v>
      </c>
      <c r="B20" s="142" t="s">
        <v>33</v>
      </c>
      <c r="C20" s="178" t="s">
        <v>456</v>
      </c>
      <c r="D20" s="362">
        <v>9</v>
      </c>
      <c r="E20" s="361">
        <v>8</v>
      </c>
      <c r="F20" s="361">
        <v>8</v>
      </c>
      <c r="G20" s="361">
        <v>7</v>
      </c>
      <c r="H20" s="362">
        <v>5</v>
      </c>
      <c r="I20" s="185">
        <f t="shared" si="0"/>
        <v>37</v>
      </c>
      <c r="J20" s="138">
        <v>2</v>
      </c>
      <c r="K20" s="178"/>
      <c r="L20" s="362"/>
      <c r="M20" s="361"/>
      <c r="N20" s="362"/>
      <c r="O20" s="361"/>
      <c r="P20" s="362"/>
      <c r="Q20" s="57">
        <f t="shared" si="1"/>
        <v>0</v>
      </c>
      <c r="R20" s="141">
        <v>28</v>
      </c>
      <c r="S20" s="35">
        <f t="shared" si="2"/>
        <v>30</v>
      </c>
      <c r="T20" s="39">
        <v>13</v>
      </c>
      <c r="U20" s="8">
        <v>24</v>
      </c>
    </row>
    <row r="21" spans="1:21" ht="19.5" customHeight="1" thickBot="1" x14ac:dyDescent="0.35">
      <c r="A21" s="39">
        <v>26</v>
      </c>
      <c r="B21" s="149" t="s">
        <v>26</v>
      </c>
      <c r="C21" s="143" t="s">
        <v>271</v>
      </c>
      <c r="D21" s="359">
        <v>8</v>
      </c>
      <c r="E21" s="39">
        <v>7</v>
      </c>
      <c r="F21" s="39">
        <v>6</v>
      </c>
      <c r="G21" s="39">
        <v>6</v>
      </c>
      <c r="H21" s="359">
        <v>2</v>
      </c>
      <c r="I21" s="185">
        <f t="shared" si="0"/>
        <v>29</v>
      </c>
      <c r="J21" s="28">
        <v>10</v>
      </c>
      <c r="K21" s="143" t="s">
        <v>464</v>
      </c>
      <c r="L21" s="359">
        <v>7</v>
      </c>
      <c r="M21" s="39">
        <v>3</v>
      </c>
      <c r="N21" s="359">
        <v>2</v>
      </c>
      <c r="O21" s="39">
        <v>2</v>
      </c>
      <c r="P21" s="359">
        <v>1</v>
      </c>
      <c r="Q21" s="57">
        <f t="shared" si="1"/>
        <v>15</v>
      </c>
      <c r="R21" s="186">
        <v>20</v>
      </c>
      <c r="S21" s="35">
        <f t="shared" si="2"/>
        <v>30</v>
      </c>
      <c r="T21" s="363">
        <v>14</v>
      </c>
      <c r="U21" s="7">
        <v>23</v>
      </c>
    </row>
    <row r="22" spans="1:21" ht="19.5" customHeight="1" thickBot="1" x14ac:dyDescent="0.35">
      <c r="A22" s="367">
        <v>4</v>
      </c>
      <c r="B22" s="142" t="s">
        <v>7</v>
      </c>
      <c r="C22" s="178" t="s">
        <v>453</v>
      </c>
      <c r="D22" s="368">
        <v>10</v>
      </c>
      <c r="E22" s="367">
        <v>6</v>
      </c>
      <c r="F22" s="367">
        <v>3</v>
      </c>
      <c r="G22" s="367">
        <v>1</v>
      </c>
      <c r="H22" s="368">
        <v>1</v>
      </c>
      <c r="I22" s="185">
        <f t="shared" si="0"/>
        <v>21</v>
      </c>
      <c r="J22" s="138">
        <v>16</v>
      </c>
      <c r="K22" s="178" t="s">
        <v>469</v>
      </c>
      <c r="L22" s="368">
        <v>8</v>
      </c>
      <c r="M22" s="367">
        <v>7</v>
      </c>
      <c r="N22" s="368">
        <v>7</v>
      </c>
      <c r="O22" s="367">
        <v>6</v>
      </c>
      <c r="P22" s="368">
        <v>3</v>
      </c>
      <c r="Q22" s="57">
        <f t="shared" si="1"/>
        <v>31</v>
      </c>
      <c r="R22" s="141">
        <v>14</v>
      </c>
      <c r="S22" s="35">
        <f t="shared" si="2"/>
        <v>30</v>
      </c>
      <c r="T22" s="39">
        <v>15</v>
      </c>
      <c r="U22" s="8">
        <v>22</v>
      </c>
    </row>
    <row r="23" spans="1:21" ht="19.5" customHeight="1" thickBot="1" x14ac:dyDescent="0.35">
      <c r="A23" s="39">
        <v>16</v>
      </c>
      <c r="B23" s="149" t="s">
        <v>19</v>
      </c>
      <c r="C23" s="143" t="s">
        <v>451</v>
      </c>
      <c r="D23" s="351">
        <v>10</v>
      </c>
      <c r="E23" s="39">
        <v>7</v>
      </c>
      <c r="F23" s="39">
        <v>7</v>
      </c>
      <c r="G23" s="39">
        <v>4</v>
      </c>
      <c r="H23" s="351">
        <v>2</v>
      </c>
      <c r="I23" s="185">
        <f t="shared" si="0"/>
        <v>30</v>
      </c>
      <c r="J23" s="28">
        <v>9</v>
      </c>
      <c r="K23" s="143" t="s">
        <v>462</v>
      </c>
      <c r="L23" s="351">
        <v>2</v>
      </c>
      <c r="M23" s="39">
        <v>0</v>
      </c>
      <c r="N23" s="351">
        <v>0</v>
      </c>
      <c r="O23" s="39">
        <v>0</v>
      </c>
      <c r="P23" s="351">
        <v>0</v>
      </c>
      <c r="Q23" s="57">
        <f t="shared" si="1"/>
        <v>2</v>
      </c>
      <c r="R23" s="186">
        <v>23</v>
      </c>
      <c r="S23" s="35">
        <f t="shared" si="2"/>
        <v>32</v>
      </c>
      <c r="T23" s="354">
        <v>16</v>
      </c>
      <c r="U23" s="7">
        <v>21</v>
      </c>
    </row>
    <row r="24" spans="1:21" ht="19.5" customHeight="1" thickBot="1" x14ac:dyDescent="0.35">
      <c r="A24" s="352">
        <v>13</v>
      </c>
      <c r="B24" s="142" t="s">
        <v>16</v>
      </c>
      <c r="C24" s="178" t="s">
        <v>251</v>
      </c>
      <c r="D24" s="353">
        <v>6</v>
      </c>
      <c r="E24" s="352">
        <v>6</v>
      </c>
      <c r="F24" s="352">
        <v>5</v>
      </c>
      <c r="G24" s="352">
        <v>0</v>
      </c>
      <c r="H24" s="353">
        <v>0</v>
      </c>
      <c r="I24" s="185">
        <f t="shared" si="0"/>
        <v>17</v>
      </c>
      <c r="J24" s="28">
        <v>19</v>
      </c>
      <c r="K24" s="178" t="s">
        <v>468</v>
      </c>
      <c r="L24" s="353">
        <v>9</v>
      </c>
      <c r="M24" s="352">
        <v>8</v>
      </c>
      <c r="N24" s="353">
        <v>5</v>
      </c>
      <c r="O24" s="352">
        <v>4</v>
      </c>
      <c r="P24" s="353">
        <v>3</v>
      </c>
      <c r="Q24" s="57">
        <f t="shared" si="1"/>
        <v>29</v>
      </c>
      <c r="R24" s="141">
        <v>15</v>
      </c>
      <c r="S24" s="35">
        <f t="shared" si="2"/>
        <v>34</v>
      </c>
      <c r="T24" s="39">
        <v>17</v>
      </c>
      <c r="U24" s="8">
        <v>20</v>
      </c>
    </row>
    <row r="25" spans="1:21" ht="19.5" customHeight="1" thickBot="1" x14ac:dyDescent="0.35">
      <c r="A25" s="39">
        <v>22</v>
      </c>
      <c r="B25" s="149" t="s">
        <v>35</v>
      </c>
      <c r="C25" s="143" t="s">
        <v>446</v>
      </c>
      <c r="D25" s="359">
        <v>10</v>
      </c>
      <c r="E25" s="39">
        <v>5</v>
      </c>
      <c r="F25" s="39">
        <v>3</v>
      </c>
      <c r="G25" s="39">
        <v>1</v>
      </c>
      <c r="H25" s="359">
        <v>0</v>
      </c>
      <c r="I25" s="185">
        <f t="shared" si="0"/>
        <v>19</v>
      </c>
      <c r="J25" s="28">
        <v>18</v>
      </c>
      <c r="K25" s="143" t="s">
        <v>460</v>
      </c>
      <c r="L25" s="359">
        <v>9</v>
      </c>
      <c r="M25" s="39">
        <v>8</v>
      </c>
      <c r="N25" s="359">
        <v>6</v>
      </c>
      <c r="O25" s="39">
        <v>3</v>
      </c>
      <c r="P25" s="359">
        <v>0</v>
      </c>
      <c r="Q25" s="57">
        <f t="shared" si="1"/>
        <v>26</v>
      </c>
      <c r="R25" s="186">
        <v>16</v>
      </c>
      <c r="S25" s="35">
        <f t="shared" si="2"/>
        <v>34</v>
      </c>
      <c r="T25" s="363">
        <v>18</v>
      </c>
      <c r="U25" s="7">
        <v>19</v>
      </c>
    </row>
    <row r="26" spans="1:21" ht="19.5" customHeight="1" thickBot="1" x14ac:dyDescent="0.35">
      <c r="A26" s="352">
        <v>17</v>
      </c>
      <c r="B26" s="142" t="s">
        <v>37</v>
      </c>
      <c r="C26" s="178" t="s">
        <v>445</v>
      </c>
      <c r="D26" s="353">
        <v>4</v>
      </c>
      <c r="E26" s="352">
        <v>3</v>
      </c>
      <c r="F26" s="352">
        <v>3</v>
      </c>
      <c r="G26" s="352">
        <v>2</v>
      </c>
      <c r="H26" s="353">
        <v>0</v>
      </c>
      <c r="I26" s="185">
        <f t="shared" si="0"/>
        <v>12</v>
      </c>
      <c r="J26" s="138">
        <v>24</v>
      </c>
      <c r="K26" s="178" t="s">
        <v>336</v>
      </c>
      <c r="L26" s="353">
        <v>8</v>
      </c>
      <c r="M26" s="352">
        <v>8</v>
      </c>
      <c r="N26" s="353">
        <v>7</v>
      </c>
      <c r="O26" s="352">
        <v>7</v>
      </c>
      <c r="P26" s="353">
        <v>3</v>
      </c>
      <c r="Q26" s="57">
        <f t="shared" si="1"/>
        <v>33</v>
      </c>
      <c r="R26" s="141">
        <v>11</v>
      </c>
      <c r="S26" s="35">
        <f t="shared" si="2"/>
        <v>35</v>
      </c>
      <c r="T26" s="39">
        <v>19</v>
      </c>
      <c r="U26" s="8">
        <v>18</v>
      </c>
    </row>
    <row r="27" spans="1:21" ht="19.5" customHeight="1" thickBot="1" x14ac:dyDescent="0.35">
      <c r="A27" s="39">
        <v>14</v>
      </c>
      <c r="B27" s="149" t="s">
        <v>17</v>
      </c>
      <c r="C27" s="143" t="s">
        <v>443</v>
      </c>
      <c r="D27" s="359">
        <v>6</v>
      </c>
      <c r="E27" s="39">
        <v>6</v>
      </c>
      <c r="F27" s="39">
        <v>4</v>
      </c>
      <c r="G27" s="39">
        <v>2</v>
      </c>
      <c r="H27" s="359">
        <v>2</v>
      </c>
      <c r="I27" s="185">
        <f t="shared" si="0"/>
        <v>20</v>
      </c>
      <c r="J27" s="28">
        <v>17</v>
      </c>
      <c r="K27" s="143" t="s">
        <v>175</v>
      </c>
      <c r="L27" s="359">
        <v>7</v>
      </c>
      <c r="M27" s="39">
        <v>5</v>
      </c>
      <c r="N27" s="359">
        <v>4</v>
      </c>
      <c r="O27" s="39">
        <v>2</v>
      </c>
      <c r="P27" s="359">
        <v>2</v>
      </c>
      <c r="Q27" s="57">
        <f t="shared" si="1"/>
        <v>20</v>
      </c>
      <c r="R27" s="186">
        <v>19</v>
      </c>
      <c r="S27" s="35">
        <f t="shared" si="2"/>
        <v>36</v>
      </c>
      <c r="T27" s="370">
        <v>20</v>
      </c>
      <c r="U27" s="7">
        <v>17</v>
      </c>
    </row>
    <row r="28" spans="1:21" ht="19.5" customHeight="1" thickBot="1" x14ac:dyDescent="0.35">
      <c r="A28" s="367">
        <v>12</v>
      </c>
      <c r="B28" s="142" t="s">
        <v>15</v>
      </c>
      <c r="C28" s="178" t="s">
        <v>207</v>
      </c>
      <c r="D28" s="368">
        <v>6</v>
      </c>
      <c r="E28" s="367">
        <v>3</v>
      </c>
      <c r="F28" s="367">
        <v>0</v>
      </c>
      <c r="G28" s="367">
        <v>0</v>
      </c>
      <c r="H28" s="368">
        <v>0</v>
      </c>
      <c r="I28" s="185">
        <f t="shared" si="0"/>
        <v>9</v>
      </c>
      <c r="J28" s="28">
        <v>25</v>
      </c>
      <c r="K28" s="178" t="s">
        <v>179</v>
      </c>
      <c r="L28" s="368">
        <v>6</v>
      </c>
      <c r="M28" s="367">
        <v>6</v>
      </c>
      <c r="N28" s="368">
        <v>4</v>
      </c>
      <c r="O28" s="367">
        <v>3</v>
      </c>
      <c r="P28" s="368">
        <v>2</v>
      </c>
      <c r="Q28" s="57">
        <f t="shared" si="1"/>
        <v>21</v>
      </c>
      <c r="R28" s="141">
        <v>18</v>
      </c>
      <c r="S28" s="35">
        <f t="shared" si="2"/>
        <v>43</v>
      </c>
      <c r="T28" s="39">
        <v>21</v>
      </c>
      <c r="U28" s="8">
        <v>16</v>
      </c>
    </row>
    <row r="29" spans="1:21" ht="19.5" customHeight="1" thickBot="1" x14ac:dyDescent="0.35">
      <c r="A29" s="39">
        <v>9</v>
      </c>
      <c r="B29" s="149" t="s">
        <v>12</v>
      </c>
      <c r="C29" s="143" t="s">
        <v>256</v>
      </c>
      <c r="D29" s="365">
        <v>0</v>
      </c>
      <c r="E29" s="39">
        <v>0</v>
      </c>
      <c r="F29" s="39">
        <v>0</v>
      </c>
      <c r="G29" s="39">
        <v>0</v>
      </c>
      <c r="H29" s="365">
        <v>0</v>
      </c>
      <c r="I29" s="185">
        <f t="shared" si="0"/>
        <v>0</v>
      </c>
      <c r="J29" s="138">
        <v>27</v>
      </c>
      <c r="K29" s="143" t="s">
        <v>257</v>
      </c>
      <c r="L29" s="365">
        <v>7</v>
      </c>
      <c r="M29" s="39">
        <v>6</v>
      </c>
      <c r="N29" s="365">
        <v>6</v>
      </c>
      <c r="O29" s="39">
        <v>5</v>
      </c>
      <c r="P29" s="365">
        <v>1</v>
      </c>
      <c r="Q29" s="57">
        <f t="shared" si="1"/>
        <v>25</v>
      </c>
      <c r="R29" s="186">
        <v>17</v>
      </c>
      <c r="S29" s="35">
        <f t="shared" si="2"/>
        <v>44</v>
      </c>
      <c r="T29" s="370">
        <v>22</v>
      </c>
      <c r="U29" s="7">
        <v>15</v>
      </c>
    </row>
    <row r="30" spans="1:21" ht="19.5" customHeight="1" thickBot="1" x14ac:dyDescent="0.35">
      <c r="A30" s="361">
        <v>27</v>
      </c>
      <c r="B30" s="142" t="s">
        <v>27</v>
      </c>
      <c r="C30" s="178" t="s">
        <v>450</v>
      </c>
      <c r="D30" s="362">
        <v>6</v>
      </c>
      <c r="E30" s="361">
        <v>6</v>
      </c>
      <c r="F30" s="361">
        <v>2</v>
      </c>
      <c r="G30" s="361">
        <v>0</v>
      </c>
      <c r="H30" s="362">
        <v>0</v>
      </c>
      <c r="I30" s="185">
        <f t="shared" si="0"/>
        <v>14</v>
      </c>
      <c r="J30" s="28">
        <v>22</v>
      </c>
      <c r="K30" s="178" t="s">
        <v>467</v>
      </c>
      <c r="L30" s="362">
        <v>2</v>
      </c>
      <c r="M30" s="361">
        <v>0</v>
      </c>
      <c r="N30" s="362">
        <v>0</v>
      </c>
      <c r="O30" s="361">
        <v>0</v>
      </c>
      <c r="P30" s="362">
        <v>0</v>
      </c>
      <c r="Q30" s="57">
        <f t="shared" si="1"/>
        <v>2</v>
      </c>
      <c r="R30" s="141">
        <v>22</v>
      </c>
      <c r="S30" s="35">
        <f t="shared" si="2"/>
        <v>44</v>
      </c>
      <c r="T30" s="39">
        <v>23</v>
      </c>
      <c r="U30" s="8">
        <v>14</v>
      </c>
    </row>
    <row r="31" spans="1:21" ht="19.5" customHeight="1" thickBot="1" x14ac:dyDescent="0.35">
      <c r="A31" s="39">
        <v>32</v>
      </c>
      <c r="B31" s="149" t="s">
        <v>32</v>
      </c>
      <c r="C31" s="143" t="s">
        <v>448</v>
      </c>
      <c r="D31" s="359">
        <v>7</v>
      </c>
      <c r="E31" s="39">
        <v>5</v>
      </c>
      <c r="F31" s="39">
        <v>2</v>
      </c>
      <c r="G31" s="39">
        <v>2</v>
      </c>
      <c r="H31" s="359">
        <v>0</v>
      </c>
      <c r="I31" s="185">
        <f t="shared" si="0"/>
        <v>16</v>
      </c>
      <c r="J31" s="28">
        <v>20</v>
      </c>
      <c r="K31" s="143" t="s">
        <v>472</v>
      </c>
      <c r="L31" s="359">
        <v>0</v>
      </c>
      <c r="M31" s="39">
        <v>0</v>
      </c>
      <c r="N31" s="359">
        <v>0</v>
      </c>
      <c r="O31" s="39">
        <v>0</v>
      </c>
      <c r="P31" s="359">
        <v>0</v>
      </c>
      <c r="Q31" s="57">
        <f t="shared" si="1"/>
        <v>0</v>
      </c>
      <c r="R31" s="186">
        <v>25</v>
      </c>
      <c r="S31" s="35">
        <f t="shared" si="2"/>
        <v>45</v>
      </c>
      <c r="T31" s="370">
        <v>24</v>
      </c>
      <c r="U31" s="7">
        <v>13</v>
      </c>
    </row>
    <row r="32" spans="1:21" ht="19.5" customHeight="1" thickBot="1" x14ac:dyDescent="0.35">
      <c r="A32" s="352">
        <v>25</v>
      </c>
      <c r="B32" s="142" t="s">
        <v>25</v>
      </c>
      <c r="C32" s="178" t="s">
        <v>291</v>
      </c>
      <c r="D32" s="353">
        <v>6</v>
      </c>
      <c r="E32" s="352">
        <v>3</v>
      </c>
      <c r="F32" s="352">
        <v>0</v>
      </c>
      <c r="G32" s="352">
        <v>0</v>
      </c>
      <c r="H32" s="353">
        <v>0</v>
      </c>
      <c r="I32" s="185">
        <f t="shared" si="0"/>
        <v>9</v>
      </c>
      <c r="J32" s="138">
        <v>26</v>
      </c>
      <c r="K32" s="178" t="s">
        <v>458</v>
      </c>
      <c r="L32" s="353">
        <v>3</v>
      </c>
      <c r="M32" s="352">
        <v>3</v>
      </c>
      <c r="N32" s="353">
        <v>2</v>
      </c>
      <c r="O32" s="352">
        <v>0</v>
      </c>
      <c r="P32" s="353">
        <v>0</v>
      </c>
      <c r="Q32" s="57">
        <f t="shared" si="1"/>
        <v>8</v>
      </c>
      <c r="R32" s="141">
        <v>21</v>
      </c>
      <c r="S32" s="35">
        <f t="shared" si="2"/>
        <v>47</v>
      </c>
      <c r="T32" s="39">
        <v>25</v>
      </c>
      <c r="U32" s="8">
        <v>12</v>
      </c>
    </row>
    <row r="33" spans="1:21" ht="19.5" customHeight="1" thickBot="1" x14ac:dyDescent="0.35">
      <c r="A33" s="39">
        <v>30</v>
      </c>
      <c r="B33" s="149" t="s">
        <v>30</v>
      </c>
      <c r="C33" s="143" t="s">
        <v>454</v>
      </c>
      <c r="D33" s="369">
        <v>6</v>
      </c>
      <c r="E33" s="39">
        <v>4</v>
      </c>
      <c r="F33" s="29">
        <v>1</v>
      </c>
      <c r="G33" s="39">
        <v>1</v>
      </c>
      <c r="H33" s="351">
        <v>0</v>
      </c>
      <c r="I33" s="185">
        <f t="shared" si="0"/>
        <v>12</v>
      </c>
      <c r="J33" s="28">
        <v>23</v>
      </c>
      <c r="K33" s="143" t="s">
        <v>466</v>
      </c>
      <c r="L33" s="351">
        <v>0</v>
      </c>
      <c r="M33" s="39">
        <v>0</v>
      </c>
      <c r="N33" s="351">
        <v>0</v>
      </c>
      <c r="O33" s="39">
        <v>0</v>
      </c>
      <c r="P33" s="351">
        <v>0</v>
      </c>
      <c r="Q33" s="57">
        <f t="shared" si="1"/>
        <v>0</v>
      </c>
      <c r="R33" s="186">
        <v>25</v>
      </c>
      <c r="S33" s="35">
        <f t="shared" si="2"/>
        <v>48</v>
      </c>
      <c r="T33" s="370">
        <v>26</v>
      </c>
      <c r="U33" s="7">
        <v>11</v>
      </c>
    </row>
    <row r="34" spans="1:21" ht="19.5" customHeight="1" thickBot="1" x14ac:dyDescent="0.35">
      <c r="A34" s="367">
        <v>24</v>
      </c>
      <c r="B34" s="142" t="s">
        <v>36</v>
      </c>
      <c r="C34" s="178" t="s">
        <v>332</v>
      </c>
      <c r="D34" s="368">
        <v>6</v>
      </c>
      <c r="E34" s="367">
        <v>6</v>
      </c>
      <c r="F34" s="367">
        <v>3</v>
      </c>
      <c r="G34" s="367">
        <v>1</v>
      </c>
      <c r="H34" s="368">
        <v>0</v>
      </c>
      <c r="I34" s="185">
        <f t="shared" si="0"/>
        <v>16</v>
      </c>
      <c r="J34" s="28">
        <v>21</v>
      </c>
      <c r="K34" s="178"/>
      <c r="L34" s="368"/>
      <c r="M34" s="367"/>
      <c r="N34" s="368"/>
      <c r="O34" s="367"/>
      <c r="P34" s="368"/>
      <c r="Q34" s="57">
        <f t="shared" si="1"/>
        <v>0</v>
      </c>
      <c r="R34" s="141">
        <v>28</v>
      </c>
      <c r="S34" s="35">
        <f t="shared" si="2"/>
        <v>49</v>
      </c>
      <c r="T34" s="39">
        <v>27</v>
      </c>
      <c r="U34" s="8">
        <v>10</v>
      </c>
    </row>
    <row r="35" spans="1:21" ht="19.5" customHeight="1" thickBot="1" x14ac:dyDescent="0.35">
      <c r="A35" s="39">
        <v>7</v>
      </c>
      <c r="B35" s="149" t="s">
        <v>10</v>
      </c>
      <c r="C35" s="143" t="s">
        <v>455</v>
      </c>
      <c r="D35" s="365">
        <v>0</v>
      </c>
      <c r="E35" s="39">
        <v>0</v>
      </c>
      <c r="F35" s="39">
        <v>0</v>
      </c>
      <c r="G35" s="39">
        <v>0</v>
      </c>
      <c r="H35" s="365">
        <v>0</v>
      </c>
      <c r="I35" s="185">
        <f t="shared" si="0"/>
        <v>0</v>
      </c>
      <c r="J35" s="138">
        <v>27</v>
      </c>
      <c r="K35" s="143" t="s">
        <v>286</v>
      </c>
      <c r="L35" s="365">
        <v>1</v>
      </c>
      <c r="M35" s="39">
        <v>1</v>
      </c>
      <c r="N35" s="365">
        <v>0</v>
      </c>
      <c r="O35" s="39">
        <v>0</v>
      </c>
      <c r="P35" s="365">
        <v>0</v>
      </c>
      <c r="Q35" s="57">
        <f t="shared" si="1"/>
        <v>2</v>
      </c>
      <c r="R35" s="186">
        <v>24</v>
      </c>
      <c r="S35" s="35">
        <f t="shared" si="2"/>
        <v>51</v>
      </c>
      <c r="T35" s="370">
        <v>28</v>
      </c>
      <c r="U35" s="7">
        <v>9</v>
      </c>
    </row>
    <row r="36" spans="1:21" ht="19.5" customHeight="1" thickBot="1" x14ac:dyDescent="0.35">
      <c r="A36" s="361">
        <v>21</v>
      </c>
      <c r="B36" s="142" t="s">
        <v>23</v>
      </c>
      <c r="C36" s="178" t="s">
        <v>447</v>
      </c>
      <c r="D36" s="362">
        <v>0</v>
      </c>
      <c r="E36" s="361">
        <v>0</v>
      </c>
      <c r="F36" s="361">
        <v>0</v>
      </c>
      <c r="G36" s="361">
        <v>0</v>
      </c>
      <c r="H36" s="362">
        <v>0</v>
      </c>
      <c r="I36" s="185">
        <f t="shared" si="0"/>
        <v>0</v>
      </c>
      <c r="J36" s="28">
        <v>27</v>
      </c>
      <c r="K36" s="178" t="s">
        <v>461</v>
      </c>
      <c r="L36" s="362">
        <v>0</v>
      </c>
      <c r="M36" s="361">
        <v>0</v>
      </c>
      <c r="N36" s="362">
        <v>0</v>
      </c>
      <c r="O36" s="361">
        <v>0</v>
      </c>
      <c r="P36" s="362">
        <v>0</v>
      </c>
      <c r="Q36" s="57">
        <f t="shared" si="1"/>
        <v>0</v>
      </c>
      <c r="R36" s="141">
        <v>25</v>
      </c>
      <c r="S36" s="35">
        <f t="shared" si="2"/>
        <v>52</v>
      </c>
      <c r="T36" s="39">
        <v>29</v>
      </c>
      <c r="U36" s="8">
        <v>8</v>
      </c>
    </row>
    <row r="37" spans="1:21" ht="19.5" customHeight="1" thickBot="1" x14ac:dyDescent="0.35">
      <c r="A37" s="39">
        <v>2</v>
      </c>
      <c r="B37" s="149" t="s">
        <v>5</v>
      </c>
      <c r="C37" s="143"/>
      <c r="D37" s="365"/>
      <c r="E37" s="39"/>
      <c r="F37" s="39"/>
      <c r="G37" s="39"/>
      <c r="H37" s="359"/>
      <c r="I37" s="185">
        <f t="shared" si="0"/>
        <v>0</v>
      </c>
      <c r="J37" s="28"/>
      <c r="K37" s="143"/>
      <c r="L37" s="359"/>
      <c r="M37" s="39"/>
      <c r="N37" s="359"/>
      <c r="O37" s="39"/>
      <c r="P37" s="359"/>
      <c r="Q37" s="57">
        <f t="shared" si="1"/>
        <v>0</v>
      </c>
      <c r="R37" s="186"/>
      <c r="S37" s="35">
        <f t="shared" si="2"/>
        <v>0</v>
      </c>
      <c r="T37" s="17">
        <v>30</v>
      </c>
      <c r="U37" s="7">
        <v>-5</v>
      </c>
    </row>
    <row r="38" spans="1:21" ht="19.5" customHeight="1" thickBot="1" x14ac:dyDescent="0.35">
      <c r="A38" s="367">
        <v>20</v>
      </c>
      <c r="B38" s="142" t="s">
        <v>22</v>
      </c>
      <c r="C38" s="178"/>
      <c r="D38" s="368"/>
      <c r="E38" s="367"/>
      <c r="F38" s="367"/>
      <c r="G38" s="367"/>
      <c r="H38" s="368"/>
      <c r="I38" s="185">
        <f t="shared" si="0"/>
        <v>0</v>
      </c>
      <c r="J38" s="138"/>
      <c r="K38" s="178"/>
      <c r="L38" s="368"/>
      <c r="M38" s="367"/>
      <c r="N38" s="368"/>
      <c r="O38" s="367"/>
      <c r="P38" s="368"/>
      <c r="Q38" s="57">
        <f t="shared" si="1"/>
        <v>0</v>
      </c>
      <c r="R38" s="141"/>
      <c r="S38" s="35">
        <f t="shared" si="2"/>
        <v>0</v>
      </c>
      <c r="T38" s="206">
        <v>30</v>
      </c>
      <c r="U38" s="8">
        <v>-5</v>
      </c>
    </row>
    <row r="39" spans="1:21" ht="19.5" customHeight="1" thickBot="1" x14ac:dyDescent="0.35">
      <c r="A39" s="39">
        <v>23</v>
      </c>
      <c r="B39" s="149" t="s">
        <v>24</v>
      </c>
      <c r="C39" s="143"/>
      <c r="D39" s="365"/>
      <c r="E39" s="39"/>
      <c r="F39" s="39"/>
      <c r="G39" s="39"/>
      <c r="H39" s="365"/>
      <c r="I39" s="185">
        <f t="shared" si="0"/>
        <v>0</v>
      </c>
      <c r="J39" s="28"/>
      <c r="K39" s="143"/>
      <c r="L39" s="365"/>
      <c r="M39" s="39"/>
      <c r="N39" s="365"/>
      <c r="O39" s="39"/>
      <c r="P39" s="365"/>
      <c r="Q39" s="57">
        <f t="shared" si="1"/>
        <v>0</v>
      </c>
      <c r="R39" s="186"/>
      <c r="S39" s="35">
        <f t="shared" si="2"/>
        <v>0</v>
      </c>
      <c r="T39" s="17">
        <v>30</v>
      </c>
      <c r="U39" s="8">
        <v>-5</v>
      </c>
    </row>
    <row r="40" spans="1:21" ht="19.5" customHeight="1" thickBot="1" x14ac:dyDescent="0.35">
      <c r="A40" s="367">
        <v>28</v>
      </c>
      <c r="B40" s="142" t="s">
        <v>28</v>
      </c>
      <c r="C40" s="178"/>
      <c r="D40" s="368"/>
      <c r="E40" s="367"/>
      <c r="F40" s="367"/>
      <c r="G40" s="367"/>
      <c r="H40" s="368"/>
      <c r="I40" s="185">
        <f t="shared" si="0"/>
        <v>0</v>
      </c>
      <c r="J40" s="28"/>
      <c r="K40" s="178"/>
      <c r="L40" s="368"/>
      <c r="M40" s="367"/>
      <c r="N40" s="368"/>
      <c r="O40" s="367"/>
      <c r="P40" s="368"/>
      <c r="Q40" s="57">
        <f t="shared" si="1"/>
        <v>0</v>
      </c>
      <c r="R40" s="141"/>
      <c r="S40" s="35">
        <f t="shared" si="2"/>
        <v>0</v>
      </c>
      <c r="T40" s="206">
        <v>30</v>
      </c>
      <c r="U40" s="8">
        <v>-5</v>
      </c>
    </row>
    <row r="41" spans="1:21" ht="19.5" customHeight="1" thickBot="1" x14ac:dyDescent="0.35">
      <c r="A41" s="39">
        <v>31</v>
      </c>
      <c r="B41" s="149" t="s">
        <v>31</v>
      </c>
      <c r="C41" s="143"/>
      <c r="D41" s="365"/>
      <c r="E41" s="39"/>
      <c r="F41" s="39"/>
      <c r="G41" s="39"/>
      <c r="H41" s="365"/>
      <c r="I41" s="185">
        <f t="shared" si="0"/>
        <v>0</v>
      </c>
      <c r="J41" s="28"/>
      <c r="K41" s="143"/>
      <c r="L41" s="365"/>
      <c r="M41" s="39"/>
      <c r="N41" s="365"/>
      <c r="O41" s="39"/>
      <c r="P41" s="365"/>
      <c r="Q41" s="57">
        <f t="shared" si="1"/>
        <v>0</v>
      </c>
      <c r="R41" s="186"/>
      <c r="S41" s="35">
        <f t="shared" si="2"/>
        <v>0</v>
      </c>
      <c r="T41" s="17">
        <v>30</v>
      </c>
      <c r="U41" s="7">
        <v>-5</v>
      </c>
    </row>
    <row r="42" spans="1:21" ht="19.5" customHeight="1" thickBot="1" x14ac:dyDescent="0.35">
      <c r="A42" s="367">
        <v>34</v>
      </c>
      <c r="B42" s="142" t="s">
        <v>34</v>
      </c>
      <c r="C42" s="178"/>
      <c r="D42" s="368"/>
      <c r="E42" s="367"/>
      <c r="F42" s="367"/>
      <c r="G42" s="367"/>
      <c r="H42" s="368"/>
      <c r="I42" s="185">
        <f t="shared" si="0"/>
        <v>0</v>
      </c>
      <c r="J42" s="28"/>
      <c r="K42" s="178"/>
      <c r="L42" s="368"/>
      <c r="M42" s="367"/>
      <c r="N42" s="368"/>
      <c r="O42" s="364"/>
      <c r="P42" s="368"/>
      <c r="Q42" s="57">
        <f t="shared" si="1"/>
        <v>0</v>
      </c>
      <c r="R42" s="141"/>
      <c r="S42" s="35">
        <f t="shared" si="2"/>
        <v>0</v>
      </c>
      <c r="T42" s="206">
        <v>30</v>
      </c>
      <c r="U42" s="8">
        <v>-5</v>
      </c>
    </row>
    <row r="43" spans="1:21" ht="19.5" customHeight="1" thickBot="1" x14ac:dyDescent="0.35">
      <c r="A43" s="39">
        <v>35</v>
      </c>
      <c r="B43" s="149" t="s">
        <v>88</v>
      </c>
      <c r="C43" s="143"/>
      <c r="D43" s="365"/>
      <c r="E43" s="39"/>
      <c r="F43" s="39"/>
      <c r="G43" s="39"/>
      <c r="H43" s="365"/>
      <c r="I43" s="185">
        <f t="shared" si="0"/>
        <v>0</v>
      </c>
      <c r="J43" s="28"/>
      <c r="K43" s="143"/>
      <c r="L43" s="365"/>
      <c r="M43" s="39"/>
      <c r="N43" s="365"/>
      <c r="O43" s="39"/>
      <c r="P43" s="365"/>
      <c r="Q43" s="27">
        <f t="shared" si="1"/>
        <v>0</v>
      </c>
      <c r="R43" s="186"/>
      <c r="S43" s="36">
        <f t="shared" si="2"/>
        <v>0</v>
      </c>
      <c r="T43" s="302">
        <v>30</v>
      </c>
      <c r="U43" s="7">
        <v>-5</v>
      </c>
    </row>
    <row r="44" spans="1:21" ht="19.5" thickBot="1" x14ac:dyDescent="0.35">
      <c r="A44" s="46"/>
      <c r="B44" s="143" t="s">
        <v>143</v>
      </c>
      <c r="C44" s="187"/>
      <c r="D44" s="1"/>
      <c r="E44" s="330"/>
      <c r="F44" s="1"/>
      <c r="G44" s="330"/>
      <c r="H44" s="1"/>
      <c r="I44" s="185">
        <f t="shared" ref="I44:I51" si="3">SUM(D44:H44)</f>
        <v>0</v>
      </c>
      <c r="J44" s="330"/>
      <c r="K44" s="8"/>
      <c r="L44" s="187"/>
      <c r="M44" s="8"/>
      <c r="N44" s="187"/>
      <c r="O44" s="8"/>
      <c r="P44" s="187"/>
      <c r="Q44" s="27">
        <f t="shared" ref="Q44:Q51" si="4">SUM(L44:P44)</f>
        <v>0</v>
      </c>
      <c r="R44" s="8"/>
      <c r="S44" s="187"/>
      <c r="T44" s="8"/>
      <c r="U44" s="204"/>
    </row>
    <row r="45" spans="1:21" ht="19.5" thickBot="1" x14ac:dyDescent="0.35">
      <c r="A45" s="46"/>
      <c r="B45" s="178" t="s">
        <v>143</v>
      </c>
      <c r="C45" s="46"/>
      <c r="D45" s="7"/>
      <c r="E45" s="46"/>
      <c r="F45" s="7"/>
      <c r="G45" s="46"/>
      <c r="H45" s="7"/>
      <c r="I45" s="185">
        <f t="shared" si="3"/>
        <v>0</v>
      </c>
      <c r="J45" s="46"/>
      <c r="K45" s="7"/>
      <c r="L45" s="46"/>
      <c r="M45" s="7"/>
      <c r="N45" s="46"/>
      <c r="O45" s="7"/>
      <c r="P45" s="46"/>
      <c r="Q45" s="27">
        <f t="shared" si="4"/>
        <v>0</v>
      </c>
      <c r="R45" s="7"/>
      <c r="S45" s="46"/>
      <c r="T45" s="7"/>
      <c r="U45" s="182"/>
    </row>
    <row r="46" spans="1:21" ht="19.5" thickBot="1" x14ac:dyDescent="0.35">
      <c r="A46" s="46"/>
      <c r="B46" s="143" t="s">
        <v>143</v>
      </c>
      <c r="C46" s="187"/>
      <c r="D46" s="8"/>
      <c r="E46" s="187"/>
      <c r="F46" s="8"/>
      <c r="G46" s="187"/>
      <c r="H46" s="8"/>
      <c r="I46" s="185">
        <f t="shared" si="3"/>
        <v>0</v>
      </c>
      <c r="J46" s="187"/>
      <c r="K46" s="8"/>
      <c r="L46" s="187"/>
      <c r="M46" s="8"/>
      <c r="N46" s="187"/>
      <c r="O46" s="8"/>
      <c r="P46" s="187"/>
      <c r="Q46" s="27">
        <f t="shared" si="4"/>
        <v>0</v>
      </c>
      <c r="R46" s="8"/>
      <c r="S46" s="187"/>
      <c r="T46" s="8"/>
      <c r="U46" s="204"/>
    </row>
    <row r="47" spans="1:21" ht="19.5" thickBot="1" x14ac:dyDescent="0.35">
      <c r="A47" s="46"/>
      <c r="B47" s="178" t="s">
        <v>143</v>
      </c>
      <c r="C47" s="46"/>
      <c r="D47" s="7"/>
      <c r="E47" s="46"/>
      <c r="F47" s="7"/>
      <c r="G47" s="46"/>
      <c r="H47" s="7"/>
      <c r="I47" s="185">
        <f t="shared" si="3"/>
        <v>0</v>
      </c>
      <c r="J47" s="46"/>
      <c r="K47" s="7"/>
      <c r="L47" s="46"/>
      <c r="M47" s="7"/>
      <c r="N47" s="46"/>
      <c r="O47" s="7"/>
      <c r="P47" s="46"/>
      <c r="Q47" s="27">
        <f t="shared" si="4"/>
        <v>0</v>
      </c>
      <c r="R47" s="7"/>
      <c r="S47" s="46"/>
      <c r="T47" s="7"/>
      <c r="U47" s="182"/>
    </row>
    <row r="48" spans="1:21" ht="19.5" thickBot="1" x14ac:dyDescent="0.35">
      <c r="A48" s="46"/>
      <c r="B48" s="143" t="s">
        <v>143</v>
      </c>
      <c r="C48" s="187"/>
      <c r="D48" s="8"/>
      <c r="E48" s="187"/>
      <c r="F48" s="8"/>
      <c r="G48" s="187"/>
      <c r="H48" s="8"/>
      <c r="I48" s="185">
        <f t="shared" si="3"/>
        <v>0</v>
      </c>
      <c r="J48" s="187"/>
      <c r="K48" s="8"/>
      <c r="L48" s="187"/>
      <c r="M48" s="8"/>
      <c r="N48" s="187"/>
      <c r="O48" s="8"/>
      <c r="P48" s="187"/>
      <c r="Q48" s="27">
        <f t="shared" si="4"/>
        <v>0</v>
      </c>
      <c r="R48" s="8"/>
      <c r="S48" s="187"/>
      <c r="T48" s="8"/>
      <c r="U48" s="204"/>
    </row>
    <row r="49" spans="1:21" ht="19.5" thickBot="1" x14ac:dyDescent="0.35">
      <c r="A49" s="46"/>
      <c r="B49" s="178" t="s">
        <v>143</v>
      </c>
      <c r="C49" s="46"/>
      <c r="D49" s="7"/>
      <c r="E49" s="46"/>
      <c r="F49" s="7"/>
      <c r="G49" s="46"/>
      <c r="H49" s="7"/>
      <c r="I49" s="185">
        <f t="shared" si="3"/>
        <v>0</v>
      </c>
      <c r="J49" s="46"/>
      <c r="K49" s="7"/>
      <c r="L49" s="46"/>
      <c r="M49" s="7"/>
      <c r="N49" s="46"/>
      <c r="O49" s="7"/>
      <c r="P49" s="46"/>
      <c r="Q49" s="27">
        <f t="shared" si="4"/>
        <v>0</v>
      </c>
      <c r="R49" s="7"/>
      <c r="S49" s="46"/>
      <c r="T49" s="7"/>
      <c r="U49" s="182"/>
    </row>
    <row r="50" spans="1:21" ht="19.5" thickBot="1" x14ac:dyDescent="0.35">
      <c r="A50" s="46"/>
      <c r="B50" s="143" t="s">
        <v>143</v>
      </c>
      <c r="C50" s="187"/>
      <c r="D50" s="8"/>
      <c r="E50" s="187"/>
      <c r="F50" s="8"/>
      <c r="G50" s="187"/>
      <c r="H50" s="8"/>
      <c r="I50" s="185">
        <f t="shared" si="3"/>
        <v>0</v>
      </c>
      <c r="J50" s="187"/>
      <c r="K50" s="8"/>
      <c r="L50" s="187"/>
      <c r="M50" s="8"/>
      <c r="N50" s="187"/>
      <c r="O50" s="8"/>
      <c r="P50" s="187"/>
      <c r="Q50" s="27">
        <f t="shared" si="4"/>
        <v>0</v>
      </c>
      <c r="R50" s="8"/>
      <c r="S50" s="187"/>
      <c r="T50" s="8"/>
      <c r="U50" s="204"/>
    </row>
    <row r="51" spans="1:21" ht="19.5" thickBot="1" x14ac:dyDescent="0.35">
      <c r="A51" s="46"/>
      <c r="B51" s="143" t="s">
        <v>143</v>
      </c>
      <c r="C51" s="187"/>
      <c r="D51" s="8"/>
      <c r="E51" s="187"/>
      <c r="F51" s="8"/>
      <c r="G51" s="187"/>
      <c r="H51" s="8"/>
      <c r="I51" s="185">
        <f t="shared" si="3"/>
        <v>0</v>
      </c>
      <c r="J51" s="187"/>
      <c r="K51" s="8"/>
      <c r="L51" s="187"/>
      <c r="M51" s="8"/>
      <c r="N51" s="187"/>
      <c r="O51" s="8"/>
      <c r="P51" s="187"/>
      <c r="Q51" s="27">
        <f t="shared" si="4"/>
        <v>0</v>
      </c>
      <c r="R51" s="8"/>
      <c r="S51" s="187"/>
      <c r="T51" s="8"/>
      <c r="U51" s="204"/>
    </row>
  </sheetData>
  <sortState ref="A8:U43">
    <sortCondition ref="T8:T43"/>
  </sortState>
  <mergeCells count="9">
    <mergeCell ref="A6:B6"/>
    <mergeCell ref="C6:J6"/>
    <mergeCell ref="K6:R6"/>
    <mergeCell ref="A1:U1"/>
    <mergeCell ref="A2:U2"/>
    <mergeCell ref="A3:U3"/>
    <mergeCell ref="A4:U4"/>
    <mergeCell ref="A5:J5"/>
    <mergeCell ref="K5:U5"/>
  </mergeCells>
  <pageMargins left="0.7" right="0.7" top="0.75" bottom="0.75" header="0.3" footer="0.3"/>
  <pageSetup paperSize="9" scale="4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zoomScale="70" zoomScaleNormal="70" workbookViewId="0">
      <selection activeCell="G5" sqref="G5"/>
    </sheetView>
  </sheetViews>
  <sheetFormatPr defaultRowHeight="15" x14ac:dyDescent="0.25"/>
  <cols>
    <col min="1" max="1" width="6" customWidth="1"/>
    <col min="2" max="2" width="28.28515625" customWidth="1"/>
    <col min="3" max="3" width="22.28515625" customWidth="1"/>
    <col min="4" max="4" width="8.140625" style="182" customWidth="1"/>
    <col min="5" max="8" width="8.140625" style="9" customWidth="1"/>
    <col min="9" max="9" width="11.85546875" customWidth="1"/>
    <col min="13" max="13" width="6.7109375" customWidth="1"/>
    <col min="14" max="14" width="21.28515625" customWidth="1"/>
  </cols>
  <sheetData>
    <row r="1" spans="1:17" ht="21" thickBot="1" x14ac:dyDescent="0.3">
      <c r="A1" s="660" t="s">
        <v>232</v>
      </c>
      <c r="B1" s="661"/>
      <c r="C1" s="661"/>
      <c r="D1" s="661"/>
      <c r="E1" s="661"/>
      <c r="F1" s="661"/>
      <c r="G1" s="661"/>
      <c r="H1" s="661"/>
      <c r="I1" s="661"/>
      <c r="J1" s="662"/>
    </row>
    <row r="2" spans="1:17" ht="19.5" thickBot="1" x14ac:dyDescent="0.3">
      <c r="A2" s="599" t="s">
        <v>433</v>
      </c>
      <c r="B2" s="600"/>
      <c r="C2" s="600"/>
      <c r="D2" s="600"/>
      <c r="E2" s="600"/>
      <c r="F2" s="600"/>
      <c r="G2" s="600"/>
      <c r="H2" s="600"/>
      <c r="I2" s="600"/>
      <c r="J2" s="601"/>
    </row>
    <row r="3" spans="1:17" ht="19.5" thickBot="1" x14ac:dyDescent="0.3">
      <c r="A3" s="599" t="s">
        <v>231</v>
      </c>
      <c r="B3" s="600"/>
      <c r="C3" s="601"/>
      <c r="D3" s="599" t="s">
        <v>432</v>
      </c>
      <c r="E3" s="600"/>
      <c r="F3" s="600"/>
      <c r="G3" s="600"/>
      <c r="H3" s="601"/>
      <c r="I3" s="625">
        <v>43449</v>
      </c>
      <c r="J3" s="663"/>
    </row>
    <row r="4" spans="1:17" ht="38.25" thickBot="1" x14ac:dyDescent="0.3">
      <c r="A4" s="10" t="s">
        <v>0</v>
      </c>
      <c r="B4" s="332" t="s">
        <v>1</v>
      </c>
      <c r="C4" s="329" t="s">
        <v>89</v>
      </c>
      <c r="D4" s="1">
        <v>1</v>
      </c>
      <c r="E4" s="331">
        <v>2</v>
      </c>
      <c r="F4" s="331">
        <v>3</v>
      </c>
      <c r="G4" s="331">
        <v>4</v>
      </c>
      <c r="H4" s="331">
        <v>5</v>
      </c>
      <c r="I4" s="331" t="s">
        <v>136</v>
      </c>
      <c r="J4" s="10" t="s">
        <v>92</v>
      </c>
    </row>
    <row r="5" spans="1:17" ht="19.5" thickBot="1" x14ac:dyDescent="0.3">
      <c r="A5" s="1">
        <v>1</v>
      </c>
      <c r="B5" s="12" t="s">
        <v>39</v>
      </c>
      <c r="C5" s="189" t="s">
        <v>477</v>
      </c>
      <c r="D5" s="23">
        <v>0</v>
      </c>
      <c r="E5" s="337">
        <v>0</v>
      </c>
      <c r="F5" s="337">
        <v>0</v>
      </c>
      <c r="G5" s="337">
        <v>0</v>
      </c>
      <c r="H5" s="337">
        <v>0</v>
      </c>
      <c r="I5" s="1">
        <f t="shared" ref="I5:I68" si="0">SUM(D5:H5)</f>
        <v>0</v>
      </c>
      <c r="J5" s="657">
        <f>SUM(I5:I6)</f>
        <v>24</v>
      </c>
    </row>
    <row r="6" spans="1:17" ht="19.5" thickBot="1" x14ac:dyDescent="0.3">
      <c r="A6" s="335">
        <v>2</v>
      </c>
      <c r="B6" s="13" t="s">
        <v>39</v>
      </c>
      <c r="C6" s="142" t="s">
        <v>478</v>
      </c>
      <c r="D6" s="39">
        <v>9</v>
      </c>
      <c r="E6" s="346">
        <v>8</v>
      </c>
      <c r="F6" s="346">
        <v>7</v>
      </c>
      <c r="G6" s="346">
        <v>0</v>
      </c>
      <c r="H6" s="346">
        <v>0</v>
      </c>
      <c r="I6" s="347">
        <f t="shared" si="0"/>
        <v>24</v>
      </c>
      <c r="J6" s="658"/>
    </row>
    <row r="7" spans="1:17" ht="19.5" thickBot="1" x14ac:dyDescent="0.3">
      <c r="A7" s="1">
        <v>3</v>
      </c>
      <c r="B7" s="12" t="s">
        <v>40</v>
      </c>
      <c r="C7" s="355" t="s">
        <v>209</v>
      </c>
      <c r="D7" s="24">
        <v>7</v>
      </c>
      <c r="E7" s="346">
        <v>3</v>
      </c>
      <c r="F7" s="346">
        <v>0</v>
      </c>
      <c r="G7" s="346">
        <v>0</v>
      </c>
      <c r="H7" s="346">
        <v>0</v>
      </c>
      <c r="I7" s="39">
        <f t="shared" si="0"/>
        <v>10</v>
      </c>
      <c r="J7" s="657">
        <f>SUM(I7:I8)</f>
        <v>10</v>
      </c>
    </row>
    <row r="8" spans="1:17" ht="19.5" thickBot="1" x14ac:dyDescent="0.3">
      <c r="A8" s="335">
        <v>4</v>
      </c>
      <c r="B8" s="13" t="s">
        <v>40</v>
      </c>
      <c r="C8" s="142" t="s">
        <v>485</v>
      </c>
      <c r="D8" s="39">
        <v>0</v>
      </c>
      <c r="E8" s="346">
        <v>0</v>
      </c>
      <c r="F8" s="346">
        <v>0</v>
      </c>
      <c r="G8" s="346">
        <v>0</v>
      </c>
      <c r="H8" s="346">
        <v>0</v>
      </c>
      <c r="I8" s="347">
        <f t="shared" si="0"/>
        <v>0</v>
      </c>
      <c r="J8" s="658"/>
    </row>
    <row r="9" spans="1:17" ht="19.5" thickBot="1" x14ac:dyDescent="0.3">
      <c r="A9" s="1">
        <v>5</v>
      </c>
      <c r="B9" s="12" t="s">
        <v>41</v>
      </c>
      <c r="C9" s="355" t="s">
        <v>495</v>
      </c>
      <c r="D9" s="24">
        <v>2</v>
      </c>
      <c r="E9" s="346">
        <v>2</v>
      </c>
      <c r="F9" s="346">
        <v>0</v>
      </c>
      <c r="G9" s="346">
        <v>0</v>
      </c>
      <c r="H9" s="346">
        <v>0</v>
      </c>
      <c r="I9" s="39">
        <f t="shared" si="0"/>
        <v>4</v>
      </c>
      <c r="J9" s="657">
        <f t="shared" ref="J9" si="1">SUM(I9:I10)</f>
        <v>34</v>
      </c>
    </row>
    <row r="10" spans="1:17" ht="19.5" thickBot="1" x14ac:dyDescent="0.3">
      <c r="A10" s="335">
        <v>6</v>
      </c>
      <c r="B10" s="13" t="s">
        <v>41</v>
      </c>
      <c r="C10" s="142" t="s">
        <v>479</v>
      </c>
      <c r="D10" s="39">
        <v>9</v>
      </c>
      <c r="E10" s="346">
        <v>8</v>
      </c>
      <c r="F10" s="346">
        <v>6</v>
      </c>
      <c r="G10" s="346">
        <v>5</v>
      </c>
      <c r="H10" s="346">
        <v>2</v>
      </c>
      <c r="I10" s="347">
        <f t="shared" si="0"/>
        <v>30</v>
      </c>
      <c r="J10" s="658"/>
    </row>
    <row r="11" spans="1:17" ht="19.5" thickBot="1" x14ac:dyDescent="0.3">
      <c r="A11" s="1">
        <v>7</v>
      </c>
      <c r="B11" s="12" t="s">
        <v>42</v>
      </c>
      <c r="C11" s="355" t="s">
        <v>476</v>
      </c>
      <c r="D11" s="24">
        <v>1</v>
      </c>
      <c r="E11" s="346">
        <v>0</v>
      </c>
      <c r="F11" s="346">
        <v>0</v>
      </c>
      <c r="G11" s="346">
        <v>0</v>
      </c>
      <c r="H11" s="346">
        <v>0</v>
      </c>
      <c r="I11" s="39">
        <f t="shared" si="0"/>
        <v>1</v>
      </c>
      <c r="J11" s="657">
        <f t="shared" ref="J11" si="2">SUM(I11:I12)</f>
        <v>2</v>
      </c>
    </row>
    <row r="12" spans="1:17" ht="19.5" thickBot="1" x14ac:dyDescent="0.3">
      <c r="A12" s="335">
        <v>8</v>
      </c>
      <c r="B12" s="13" t="s">
        <v>42</v>
      </c>
      <c r="C12" s="142" t="s">
        <v>475</v>
      </c>
      <c r="D12" s="39">
        <v>1</v>
      </c>
      <c r="E12" s="346">
        <v>0</v>
      </c>
      <c r="F12" s="346">
        <v>0</v>
      </c>
      <c r="G12" s="346">
        <v>0</v>
      </c>
      <c r="H12" s="346">
        <v>0</v>
      </c>
      <c r="I12" s="347">
        <f t="shared" si="0"/>
        <v>1</v>
      </c>
      <c r="J12" s="658"/>
      <c r="M12" s="602" t="s">
        <v>0</v>
      </c>
      <c r="N12" s="604" t="s">
        <v>1</v>
      </c>
      <c r="O12" s="602" t="s">
        <v>92</v>
      </c>
      <c r="P12" s="656" t="s">
        <v>91</v>
      </c>
      <c r="Q12" s="656" t="s">
        <v>90</v>
      </c>
    </row>
    <row r="13" spans="1:17" ht="19.5" thickBot="1" x14ac:dyDescent="0.3">
      <c r="A13" s="1">
        <v>9</v>
      </c>
      <c r="B13" s="12" t="s">
        <v>43</v>
      </c>
      <c r="C13" s="355" t="s">
        <v>322</v>
      </c>
      <c r="D13" s="24"/>
      <c r="E13" s="346"/>
      <c r="F13" s="346"/>
      <c r="G13" s="346"/>
      <c r="H13" s="346"/>
      <c r="I13" s="39">
        <f t="shared" si="0"/>
        <v>0</v>
      </c>
      <c r="J13" s="657">
        <f t="shared" ref="J13" si="3">SUM(I13:I14)</f>
        <v>0</v>
      </c>
      <c r="M13" s="603"/>
      <c r="N13" s="593"/>
      <c r="O13" s="603"/>
      <c r="P13" s="607"/>
      <c r="Q13" s="607"/>
    </row>
    <row r="14" spans="1:17" ht="19.5" thickBot="1" x14ac:dyDescent="0.35">
      <c r="A14" s="335">
        <v>10</v>
      </c>
      <c r="B14" s="13" t="s">
        <v>43</v>
      </c>
      <c r="C14" s="142" t="s">
        <v>323</v>
      </c>
      <c r="D14" s="39"/>
      <c r="E14" s="346"/>
      <c r="F14" s="346"/>
      <c r="G14" s="346"/>
      <c r="H14" s="346"/>
      <c r="I14" s="347">
        <f t="shared" si="0"/>
        <v>0</v>
      </c>
      <c r="J14" s="658"/>
      <c r="M14" s="360">
        <v>17</v>
      </c>
      <c r="N14" s="5" t="s">
        <v>55</v>
      </c>
      <c r="O14" s="169">
        <f>SUM($J$37)</f>
        <v>60</v>
      </c>
      <c r="P14" s="169">
        <v>1</v>
      </c>
      <c r="Q14" s="373">
        <v>51</v>
      </c>
    </row>
    <row r="15" spans="1:17" ht="19.5" thickBot="1" x14ac:dyDescent="0.35">
      <c r="A15" s="1">
        <v>11</v>
      </c>
      <c r="B15" s="12" t="s">
        <v>44</v>
      </c>
      <c r="C15" s="355" t="s">
        <v>293</v>
      </c>
      <c r="D15" s="24">
        <v>0</v>
      </c>
      <c r="E15" s="346">
        <v>0</v>
      </c>
      <c r="F15" s="346">
        <v>0</v>
      </c>
      <c r="G15" s="346">
        <v>0</v>
      </c>
      <c r="H15" s="346">
        <v>0</v>
      </c>
      <c r="I15" s="39">
        <f t="shared" si="0"/>
        <v>0</v>
      </c>
      <c r="J15" s="657">
        <f t="shared" ref="J15:J27" si="4">SUM(I15:I16)</f>
        <v>2</v>
      </c>
      <c r="M15" s="1">
        <v>25</v>
      </c>
      <c r="N15" s="5" t="s">
        <v>62</v>
      </c>
      <c r="O15" s="169">
        <f>SUM($J$53)</f>
        <v>56</v>
      </c>
      <c r="P15" s="169">
        <v>2</v>
      </c>
      <c r="Q15" s="374">
        <v>49</v>
      </c>
    </row>
    <row r="16" spans="1:17" ht="19.5" thickBot="1" x14ac:dyDescent="0.35">
      <c r="A16" s="338">
        <v>12</v>
      </c>
      <c r="B16" s="13" t="s">
        <v>44</v>
      </c>
      <c r="C16" s="142" t="s">
        <v>294</v>
      </c>
      <c r="D16" s="39">
        <v>1</v>
      </c>
      <c r="E16" s="346">
        <v>1</v>
      </c>
      <c r="F16" s="346">
        <v>0</v>
      </c>
      <c r="G16" s="346">
        <v>0</v>
      </c>
      <c r="H16" s="346">
        <v>0</v>
      </c>
      <c r="I16" s="347">
        <f t="shared" si="0"/>
        <v>2</v>
      </c>
      <c r="J16" s="658"/>
      <c r="M16" s="366">
        <v>26</v>
      </c>
      <c r="N16" s="5" t="s">
        <v>63</v>
      </c>
      <c r="O16" s="169">
        <f>SUM($J$55)</f>
        <v>53</v>
      </c>
      <c r="P16" s="169">
        <v>3</v>
      </c>
      <c r="Q16" s="375">
        <v>47</v>
      </c>
    </row>
    <row r="17" spans="1:17" ht="19.5" thickBot="1" x14ac:dyDescent="0.35">
      <c r="A17" s="1">
        <v>13</v>
      </c>
      <c r="B17" s="12" t="s">
        <v>45</v>
      </c>
      <c r="C17" s="355" t="s">
        <v>178</v>
      </c>
      <c r="D17" s="24">
        <v>9</v>
      </c>
      <c r="E17" s="346">
        <v>6</v>
      </c>
      <c r="F17" s="346">
        <v>6</v>
      </c>
      <c r="G17" s="346">
        <v>3</v>
      </c>
      <c r="H17" s="346">
        <v>0</v>
      </c>
      <c r="I17" s="39">
        <f t="shared" si="0"/>
        <v>24</v>
      </c>
      <c r="J17" s="657">
        <f t="shared" ref="J17:J29" si="5">SUM(I17:I18)</f>
        <v>34</v>
      </c>
      <c r="M17" s="1">
        <v>13</v>
      </c>
      <c r="N17" s="5" t="s">
        <v>51</v>
      </c>
      <c r="O17" s="169">
        <f>SUM($J$29)</f>
        <v>52</v>
      </c>
      <c r="P17" s="169">
        <v>4</v>
      </c>
      <c r="Q17" s="8">
        <v>45</v>
      </c>
    </row>
    <row r="18" spans="1:17" ht="19.5" thickBot="1" x14ac:dyDescent="0.35">
      <c r="A18" s="335">
        <v>14</v>
      </c>
      <c r="B18" s="13" t="s">
        <v>45</v>
      </c>
      <c r="C18" s="142" t="s">
        <v>491</v>
      </c>
      <c r="D18" s="39">
        <v>6</v>
      </c>
      <c r="E18" s="346">
        <v>3</v>
      </c>
      <c r="F18" s="346">
        <v>1</v>
      </c>
      <c r="G18" s="346">
        <v>0</v>
      </c>
      <c r="H18" s="346">
        <v>0</v>
      </c>
      <c r="I18" s="347">
        <f t="shared" si="0"/>
        <v>10</v>
      </c>
      <c r="J18" s="658"/>
      <c r="M18" s="340">
        <v>29</v>
      </c>
      <c r="N18" s="5" t="s">
        <v>65</v>
      </c>
      <c r="O18" s="169">
        <f>SUM($J$61)</f>
        <v>50</v>
      </c>
      <c r="P18" s="169">
        <v>5</v>
      </c>
      <c r="Q18" s="7">
        <v>44</v>
      </c>
    </row>
    <row r="19" spans="1:17" ht="19.5" thickBot="1" x14ac:dyDescent="0.35">
      <c r="A19" s="1">
        <v>15</v>
      </c>
      <c r="B19" s="12" t="s">
        <v>46</v>
      </c>
      <c r="C19" s="355" t="s">
        <v>300</v>
      </c>
      <c r="D19" s="24"/>
      <c r="E19" s="346"/>
      <c r="F19" s="346"/>
      <c r="G19" s="346"/>
      <c r="H19" s="346"/>
      <c r="I19" s="39">
        <f t="shared" si="0"/>
        <v>0</v>
      </c>
      <c r="J19" s="657">
        <f t="shared" si="4"/>
        <v>0</v>
      </c>
      <c r="M19" s="1">
        <v>32</v>
      </c>
      <c r="N19" s="5" t="s">
        <v>68</v>
      </c>
      <c r="O19" s="169">
        <f>SUM($J$67)</f>
        <v>47</v>
      </c>
      <c r="P19" s="169">
        <v>6</v>
      </c>
      <c r="Q19" s="8">
        <v>43</v>
      </c>
    </row>
    <row r="20" spans="1:17" ht="19.5" thickBot="1" x14ac:dyDescent="0.35">
      <c r="A20" s="335">
        <v>16</v>
      </c>
      <c r="B20" s="13" t="s">
        <v>46</v>
      </c>
      <c r="C20" s="142" t="s">
        <v>301</v>
      </c>
      <c r="D20" s="39"/>
      <c r="E20" s="346"/>
      <c r="F20" s="346"/>
      <c r="G20" s="346"/>
      <c r="H20" s="346"/>
      <c r="I20" s="347">
        <f t="shared" si="0"/>
        <v>0</v>
      </c>
      <c r="J20" s="658"/>
      <c r="M20" s="340">
        <v>19</v>
      </c>
      <c r="N20" s="5" t="s">
        <v>87</v>
      </c>
      <c r="O20" s="169">
        <f>SUM($J$41)</f>
        <v>46</v>
      </c>
      <c r="P20" s="169">
        <v>7</v>
      </c>
      <c r="Q20" s="7">
        <v>42</v>
      </c>
    </row>
    <row r="21" spans="1:17" ht="19.5" thickBot="1" x14ac:dyDescent="0.35">
      <c r="A21" s="1">
        <v>17</v>
      </c>
      <c r="B21" s="12" t="s">
        <v>47</v>
      </c>
      <c r="C21" s="355" t="s">
        <v>492</v>
      </c>
      <c r="D21" s="24">
        <v>0</v>
      </c>
      <c r="E21" s="346">
        <v>0</v>
      </c>
      <c r="F21" s="346">
        <v>0</v>
      </c>
      <c r="G21" s="346">
        <v>0</v>
      </c>
      <c r="H21" s="346">
        <v>0</v>
      </c>
      <c r="I21" s="39">
        <f t="shared" si="0"/>
        <v>0</v>
      </c>
      <c r="J21" s="657">
        <f t="shared" si="5"/>
        <v>28</v>
      </c>
      <c r="M21" s="1">
        <v>33</v>
      </c>
      <c r="N21" s="5" t="s">
        <v>69</v>
      </c>
      <c r="O21" s="169">
        <f>SUM($J$69)</f>
        <v>44</v>
      </c>
      <c r="P21" s="169">
        <v>8</v>
      </c>
      <c r="Q21" s="8">
        <v>41</v>
      </c>
    </row>
    <row r="22" spans="1:17" ht="19.5" thickBot="1" x14ac:dyDescent="0.35">
      <c r="A22" s="335">
        <v>18</v>
      </c>
      <c r="B22" s="13" t="s">
        <v>47</v>
      </c>
      <c r="C22" s="142" t="s">
        <v>493</v>
      </c>
      <c r="D22" s="39">
        <v>9</v>
      </c>
      <c r="E22" s="346">
        <v>8</v>
      </c>
      <c r="F22" s="346">
        <v>6</v>
      </c>
      <c r="G22" s="346">
        <v>4</v>
      </c>
      <c r="H22" s="346">
        <v>1</v>
      </c>
      <c r="I22" s="347">
        <f t="shared" si="0"/>
        <v>28</v>
      </c>
      <c r="J22" s="658"/>
      <c r="M22" s="340">
        <v>11</v>
      </c>
      <c r="N22" s="5" t="s">
        <v>49</v>
      </c>
      <c r="O22" s="169">
        <f>SUM($J$25)</f>
        <v>40</v>
      </c>
      <c r="P22" s="169">
        <v>9</v>
      </c>
      <c r="Q22" s="7">
        <v>40</v>
      </c>
    </row>
    <row r="23" spans="1:17" ht="19.5" thickBot="1" x14ac:dyDescent="0.35">
      <c r="A23" s="1">
        <v>19</v>
      </c>
      <c r="B23" s="12" t="s">
        <v>48</v>
      </c>
      <c r="C23" s="355" t="s">
        <v>479</v>
      </c>
      <c r="D23" s="24">
        <v>5</v>
      </c>
      <c r="E23" s="346">
        <v>0</v>
      </c>
      <c r="F23" s="346">
        <v>0</v>
      </c>
      <c r="G23" s="346">
        <v>0</v>
      </c>
      <c r="H23" s="346">
        <v>0</v>
      </c>
      <c r="I23" s="39">
        <f t="shared" si="0"/>
        <v>5</v>
      </c>
      <c r="J23" s="657">
        <f t="shared" si="4"/>
        <v>7</v>
      </c>
      <c r="M23" s="1">
        <v>12</v>
      </c>
      <c r="N23" s="5" t="s">
        <v>50</v>
      </c>
      <c r="O23" s="169">
        <f>SUM($J$27)</f>
        <v>40</v>
      </c>
      <c r="P23" s="169">
        <v>10</v>
      </c>
      <c r="Q23" s="8">
        <v>39</v>
      </c>
    </row>
    <row r="24" spans="1:17" ht="19.5" thickBot="1" x14ac:dyDescent="0.35">
      <c r="A24" s="335">
        <v>20</v>
      </c>
      <c r="B24" s="13" t="s">
        <v>48</v>
      </c>
      <c r="C24" s="142" t="s">
        <v>480</v>
      </c>
      <c r="D24" s="39">
        <v>2</v>
      </c>
      <c r="E24" s="346">
        <v>0</v>
      </c>
      <c r="F24" s="346">
        <v>0</v>
      </c>
      <c r="G24" s="346">
        <v>0</v>
      </c>
      <c r="H24" s="346">
        <v>0</v>
      </c>
      <c r="I24" s="347">
        <f t="shared" si="0"/>
        <v>2</v>
      </c>
      <c r="J24" s="658"/>
      <c r="M24" s="366">
        <v>28</v>
      </c>
      <c r="N24" s="5" t="s">
        <v>64</v>
      </c>
      <c r="O24" s="169">
        <f>SUM($J$59)</f>
        <v>35</v>
      </c>
      <c r="P24" s="169">
        <v>11</v>
      </c>
      <c r="Q24" s="7">
        <v>38</v>
      </c>
    </row>
    <row r="25" spans="1:17" ht="19.5" thickBot="1" x14ac:dyDescent="0.35">
      <c r="A25" s="1">
        <v>21</v>
      </c>
      <c r="B25" s="12" t="s">
        <v>49</v>
      </c>
      <c r="C25" s="355" t="s">
        <v>310</v>
      </c>
      <c r="D25" s="24">
        <v>7</v>
      </c>
      <c r="E25" s="346">
        <v>7</v>
      </c>
      <c r="F25" s="346">
        <v>7</v>
      </c>
      <c r="G25" s="346">
        <v>4</v>
      </c>
      <c r="H25" s="346">
        <v>3</v>
      </c>
      <c r="I25" s="39">
        <f t="shared" si="0"/>
        <v>28</v>
      </c>
      <c r="J25" s="657">
        <f t="shared" si="5"/>
        <v>40</v>
      </c>
      <c r="M25" s="1">
        <v>3</v>
      </c>
      <c r="N25" s="5" t="s">
        <v>41</v>
      </c>
      <c r="O25" s="169">
        <f>SUM($J$9)</f>
        <v>34</v>
      </c>
      <c r="P25" s="169">
        <v>12</v>
      </c>
      <c r="Q25" s="8">
        <v>37</v>
      </c>
    </row>
    <row r="26" spans="1:17" ht="19.5" thickBot="1" x14ac:dyDescent="0.35">
      <c r="A26" s="335">
        <v>22</v>
      </c>
      <c r="B26" s="13" t="s">
        <v>49</v>
      </c>
      <c r="C26" s="142" t="s">
        <v>440</v>
      </c>
      <c r="D26" s="39">
        <v>7</v>
      </c>
      <c r="E26" s="346">
        <v>2</v>
      </c>
      <c r="F26" s="346">
        <v>2</v>
      </c>
      <c r="G26" s="346">
        <v>1</v>
      </c>
      <c r="H26" s="346">
        <v>0</v>
      </c>
      <c r="I26" s="347">
        <f t="shared" si="0"/>
        <v>12</v>
      </c>
      <c r="J26" s="658"/>
      <c r="M26" s="360">
        <v>7</v>
      </c>
      <c r="N26" s="5" t="s">
        <v>45</v>
      </c>
      <c r="O26" s="169">
        <f>SUM($J$17)</f>
        <v>34</v>
      </c>
      <c r="P26" s="169">
        <v>13</v>
      </c>
      <c r="Q26" s="7">
        <v>36</v>
      </c>
    </row>
    <row r="27" spans="1:17" ht="19.5" thickBot="1" x14ac:dyDescent="0.35">
      <c r="A27" s="1">
        <v>23</v>
      </c>
      <c r="B27" s="12" t="s">
        <v>50</v>
      </c>
      <c r="C27" s="355" t="s">
        <v>434</v>
      </c>
      <c r="D27" s="24">
        <v>10</v>
      </c>
      <c r="E27" s="346">
        <v>9</v>
      </c>
      <c r="F27" s="346">
        <v>4</v>
      </c>
      <c r="G27" s="346">
        <v>3</v>
      </c>
      <c r="H27" s="346">
        <v>1</v>
      </c>
      <c r="I27" s="39">
        <f t="shared" si="0"/>
        <v>27</v>
      </c>
      <c r="J27" s="657">
        <f t="shared" si="4"/>
        <v>40</v>
      </c>
      <c r="M27" s="1">
        <v>18</v>
      </c>
      <c r="N27" s="5" t="s">
        <v>56</v>
      </c>
      <c r="O27" s="169">
        <f>SUM($J$39)</f>
        <v>32</v>
      </c>
      <c r="P27" s="169">
        <v>14</v>
      </c>
      <c r="Q27" s="8">
        <v>35</v>
      </c>
    </row>
    <row r="28" spans="1:17" ht="19.5" thickBot="1" x14ac:dyDescent="0.35">
      <c r="A28" s="335">
        <v>24</v>
      </c>
      <c r="B28" s="13" t="s">
        <v>50</v>
      </c>
      <c r="C28" s="142" t="s">
        <v>148</v>
      </c>
      <c r="D28" s="39">
        <v>6</v>
      </c>
      <c r="E28" s="346">
        <v>5</v>
      </c>
      <c r="F28" s="346">
        <v>1</v>
      </c>
      <c r="G28" s="346">
        <v>1</v>
      </c>
      <c r="H28" s="346">
        <v>0</v>
      </c>
      <c r="I28" s="347">
        <f t="shared" si="0"/>
        <v>13</v>
      </c>
      <c r="J28" s="658"/>
      <c r="M28" s="366">
        <v>14</v>
      </c>
      <c r="N28" s="5" t="s">
        <v>52</v>
      </c>
      <c r="O28" s="169">
        <f>SUM($J$31)</f>
        <v>32</v>
      </c>
      <c r="P28" s="169">
        <v>15</v>
      </c>
      <c r="Q28" s="7">
        <v>34</v>
      </c>
    </row>
    <row r="29" spans="1:17" ht="19.5" thickBot="1" x14ac:dyDescent="0.35">
      <c r="A29" s="1">
        <v>25</v>
      </c>
      <c r="B29" s="12" t="s">
        <v>51</v>
      </c>
      <c r="C29" s="355" t="s">
        <v>483</v>
      </c>
      <c r="D29" s="24">
        <v>7</v>
      </c>
      <c r="E29" s="346">
        <v>6</v>
      </c>
      <c r="F29" s="346">
        <v>3</v>
      </c>
      <c r="G29" s="346">
        <v>0</v>
      </c>
      <c r="H29" s="346">
        <v>0</v>
      </c>
      <c r="I29" s="39">
        <f t="shared" si="0"/>
        <v>16</v>
      </c>
      <c r="J29" s="657">
        <f t="shared" si="5"/>
        <v>52</v>
      </c>
      <c r="M29" s="1">
        <v>16</v>
      </c>
      <c r="N29" s="5" t="s">
        <v>54</v>
      </c>
      <c r="O29" s="169">
        <f>SUM($J$35)</f>
        <v>29</v>
      </c>
      <c r="P29" s="169">
        <v>16</v>
      </c>
      <c r="Q29" s="8">
        <v>33</v>
      </c>
    </row>
    <row r="30" spans="1:17" ht="19.5" thickBot="1" x14ac:dyDescent="0.35">
      <c r="A30" s="335">
        <v>26</v>
      </c>
      <c r="B30" s="13" t="s">
        <v>51</v>
      </c>
      <c r="C30" s="142" t="s">
        <v>484</v>
      </c>
      <c r="D30" s="39">
        <v>9</v>
      </c>
      <c r="E30" s="346">
        <v>8</v>
      </c>
      <c r="F30" s="346">
        <v>7</v>
      </c>
      <c r="G30" s="346">
        <v>6</v>
      </c>
      <c r="H30" s="346">
        <v>6</v>
      </c>
      <c r="I30" s="347">
        <f t="shared" si="0"/>
        <v>36</v>
      </c>
      <c r="J30" s="658"/>
      <c r="M30" s="340">
        <v>9</v>
      </c>
      <c r="N30" s="5" t="s">
        <v>47</v>
      </c>
      <c r="O30" s="169">
        <f>SUM($J$21)</f>
        <v>28</v>
      </c>
      <c r="P30" s="169">
        <v>17</v>
      </c>
      <c r="Q30" s="7">
        <v>32</v>
      </c>
    </row>
    <row r="31" spans="1:17" ht="19.5" thickBot="1" x14ac:dyDescent="0.35">
      <c r="A31" s="1">
        <v>27</v>
      </c>
      <c r="B31" s="12" t="s">
        <v>52</v>
      </c>
      <c r="C31" s="355" t="s">
        <v>489</v>
      </c>
      <c r="D31" s="24">
        <v>6</v>
      </c>
      <c r="E31" s="346">
        <v>4</v>
      </c>
      <c r="F31" s="346">
        <v>4</v>
      </c>
      <c r="G31" s="346">
        <v>4</v>
      </c>
      <c r="H31" s="346">
        <v>0</v>
      </c>
      <c r="I31" s="39">
        <f t="shared" si="0"/>
        <v>18</v>
      </c>
      <c r="J31" s="657">
        <f t="shared" ref="J31:J51" si="6">SUM(I31:I32)</f>
        <v>32</v>
      </c>
      <c r="M31" s="1">
        <v>15</v>
      </c>
      <c r="N31" s="5" t="s">
        <v>53</v>
      </c>
      <c r="O31" s="169">
        <f>SUM($J$33)</f>
        <v>28</v>
      </c>
      <c r="P31" s="169">
        <v>18</v>
      </c>
      <c r="Q31" s="8">
        <v>31</v>
      </c>
    </row>
    <row r="32" spans="1:17" ht="19.5" thickBot="1" x14ac:dyDescent="0.35">
      <c r="A32" s="1">
        <v>28</v>
      </c>
      <c r="B32" s="13" t="s">
        <v>52</v>
      </c>
      <c r="C32" s="142" t="s">
        <v>490</v>
      </c>
      <c r="D32" s="39">
        <v>7</v>
      </c>
      <c r="E32" s="346">
        <v>6</v>
      </c>
      <c r="F32" s="346">
        <v>1</v>
      </c>
      <c r="G32" s="346">
        <v>0</v>
      </c>
      <c r="H32" s="346">
        <v>0</v>
      </c>
      <c r="I32" s="347">
        <f t="shared" si="0"/>
        <v>14</v>
      </c>
      <c r="J32" s="658"/>
      <c r="M32" s="340">
        <v>27</v>
      </c>
      <c r="N32" s="5" t="s">
        <v>93</v>
      </c>
      <c r="O32" s="169">
        <f>SUM($J$57)</f>
        <v>27</v>
      </c>
      <c r="P32" s="169">
        <v>19</v>
      </c>
      <c r="Q32" s="7">
        <v>30</v>
      </c>
    </row>
    <row r="33" spans="1:17" ht="19.5" thickBot="1" x14ac:dyDescent="0.35">
      <c r="A33" s="1">
        <v>29</v>
      </c>
      <c r="B33" s="12" t="s">
        <v>53</v>
      </c>
      <c r="C33" s="355" t="s">
        <v>295</v>
      </c>
      <c r="D33" s="24">
        <v>5</v>
      </c>
      <c r="E33" s="346">
        <v>0</v>
      </c>
      <c r="F33" s="346">
        <v>0</v>
      </c>
      <c r="G33" s="346">
        <v>0</v>
      </c>
      <c r="H33" s="346">
        <v>0</v>
      </c>
      <c r="I33" s="39">
        <f t="shared" si="0"/>
        <v>5</v>
      </c>
      <c r="J33" s="657">
        <f t="shared" ref="J33:J53" si="7">SUM(I33:I34)</f>
        <v>28</v>
      </c>
      <c r="M33" s="1">
        <v>1</v>
      </c>
      <c r="N33" s="5" t="s">
        <v>39</v>
      </c>
      <c r="O33" s="169">
        <f>SUM($J$5)</f>
        <v>24</v>
      </c>
      <c r="P33" s="169">
        <v>20</v>
      </c>
      <c r="Q33" s="8">
        <v>29</v>
      </c>
    </row>
    <row r="34" spans="1:17" ht="19.5" thickBot="1" x14ac:dyDescent="0.35">
      <c r="A34" s="1">
        <v>30</v>
      </c>
      <c r="B34" s="13" t="s">
        <v>53</v>
      </c>
      <c r="C34" s="142" t="s">
        <v>437</v>
      </c>
      <c r="D34" s="39">
        <v>8</v>
      </c>
      <c r="E34" s="346">
        <v>5</v>
      </c>
      <c r="F34" s="346">
        <v>5</v>
      </c>
      <c r="G34" s="346">
        <v>3</v>
      </c>
      <c r="H34" s="346">
        <v>2</v>
      </c>
      <c r="I34" s="347">
        <f t="shared" si="0"/>
        <v>23</v>
      </c>
      <c r="J34" s="658"/>
      <c r="M34" s="360">
        <v>39</v>
      </c>
      <c r="N34" s="5" t="s">
        <v>75</v>
      </c>
      <c r="O34" s="169">
        <f>SUM($J$81)</f>
        <v>24</v>
      </c>
      <c r="P34" s="169">
        <v>21</v>
      </c>
      <c r="Q34" s="7">
        <v>28</v>
      </c>
    </row>
    <row r="35" spans="1:17" ht="19.5" thickBot="1" x14ac:dyDescent="0.35">
      <c r="A35" s="1">
        <v>31</v>
      </c>
      <c r="B35" s="12" t="s">
        <v>54</v>
      </c>
      <c r="C35" s="355" t="s">
        <v>316</v>
      </c>
      <c r="D35" s="24">
        <v>8</v>
      </c>
      <c r="E35" s="346">
        <v>6</v>
      </c>
      <c r="F35" s="346">
        <v>5</v>
      </c>
      <c r="G35" s="346">
        <v>5</v>
      </c>
      <c r="H35" s="346">
        <v>4</v>
      </c>
      <c r="I35" s="39">
        <f t="shared" si="0"/>
        <v>28</v>
      </c>
      <c r="J35" s="657">
        <f t="shared" ref="J35:J55" si="8">SUM(I35:I36)</f>
        <v>29</v>
      </c>
      <c r="M35" s="1">
        <v>22</v>
      </c>
      <c r="N35" s="5" t="s">
        <v>59</v>
      </c>
      <c r="O35" s="169">
        <f>SUM($J$47)</f>
        <v>23</v>
      </c>
      <c r="P35" s="169">
        <v>22</v>
      </c>
      <c r="Q35" s="8">
        <v>27</v>
      </c>
    </row>
    <row r="36" spans="1:17" ht="19.5" thickBot="1" x14ac:dyDescent="0.35">
      <c r="A36" s="1">
        <v>32</v>
      </c>
      <c r="B36" s="13" t="s">
        <v>54</v>
      </c>
      <c r="C36" s="142" t="s">
        <v>498</v>
      </c>
      <c r="D36" s="39">
        <v>1</v>
      </c>
      <c r="E36" s="346">
        <v>0</v>
      </c>
      <c r="F36" s="346">
        <v>0</v>
      </c>
      <c r="G36" s="346">
        <v>0</v>
      </c>
      <c r="H36" s="346">
        <v>0</v>
      </c>
      <c r="I36" s="347">
        <f t="shared" si="0"/>
        <v>1</v>
      </c>
      <c r="J36" s="658"/>
      <c r="M36" s="366">
        <v>49</v>
      </c>
      <c r="N36" s="5" t="s">
        <v>85</v>
      </c>
      <c r="O36" s="169">
        <f>SUM($J$101)</f>
        <v>13</v>
      </c>
      <c r="P36" s="169">
        <v>23</v>
      </c>
      <c r="Q36" s="7">
        <v>26</v>
      </c>
    </row>
    <row r="37" spans="1:17" ht="19.5" thickBot="1" x14ac:dyDescent="0.35">
      <c r="A37" s="1">
        <v>33</v>
      </c>
      <c r="B37" s="12" t="s">
        <v>55</v>
      </c>
      <c r="C37" s="355" t="s">
        <v>431</v>
      </c>
      <c r="D37" s="24">
        <v>9</v>
      </c>
      <c r="E37" s="346">
        <v>8</v>
      </c>
      <c r="F37" s="346">
        <v>7</v>
      </c>
      <c r="G37" s="346">
        <v>6</v>
      </c>
      <c r="H37" s="346">
        <v>5</v>
      </c>
      <c r="I37" s="39">
        <f t="shared" si="0"/>
        <v>35</v>
      </c>
      <c r="J37" s="657">
        <f t="shared" ref="J37:J49" si="9">SUM(I37:I38)</f>
        <v>60</v>
      </c>
      <c r="M37" s="1">
        <v>23</v>
      </c>
      <c r="N37" s="5" t="s">
        <v>60</v>
      </c>
      <c r="O37" s="169">
        <f>SUM($J$49)</f>
        <v>12</v>
      </c>
      <c r="P37" s="169">
        <v>24</v>
      </c>
      <c r="Q37" s="8">
        <v>25</v>
      </c>
    </row>
    <row r="38" spans="1:17" ht="19.5" thickBot="1" x14ac:dyDescent="0.35">
      <c r="A38" s="1">
        <v>34</v>
      </c>
      <c r="B38" s="13" t="s">
        <v>55</v>
      </c>
      <c r="C38" s="142" t="s">
        <v>333</v>
      </c>
      <c r="D38" s="39">
        <v>8</v>
      </c>
      <c r="E38" s="346">
        <v>7</v>
      </c>
      <c r="F38" s="346">
        <v>5</v>
      </c>
      <c r="G38" s="346">
        <v>5</v>
      </c>
      <c r="H38" s="346">
        <v>0</v>
      </c>
      <c r="I38" s="347">
        <f t="shared" si="0"/>
        <v>25</v>
      </c>
      <c r="J38" s="658"/>
      <c r="M38" s="366">
        <v>24</v>
      </c>
      <c r="N38" s="5" t="s">
        <v>61</v>
      </c>
      <c r="O38" s="169">
        <f>SUM($J$51)</f>
        <v>12</v>
      </c>
      <c r="P38" s="169">
        <v>24</v>
      </c>
      <c r="Q38" s="7">
        <v>24</v>
      </c>
    </row>
    <row r="39" spans="1:17" ht="19.5" thickBot="1" x14ac:dyDescent="0.35">
      <c r="A39" s="1">
        <v>35</v>
      </c>
      <c r="B39" s="12" t="s">
        <v>56</v>
      </c>
      <c r="C39" s="355" t="s">
        <v>496</v>
      </c>
      <c r="D39" s="24">
        <v>3</v>
      </c>
      <c r="E39" s="346">
        <v>3</v>
      </c>
      <c r="F39" s="346">
        <v>1</v>
      </c>
      <c r="G39" s="346">
        <v>0</v>
      </c>
      <c r="H39" s="346">
        <v>0</v>
      </c>
      <c r="I39" s="39">
        <f t="shared" si="0"/>
        <v>7</v>
      </c>
      <c r="J39" s="657">
        <f t="shared" si="8"/>
        <v>32</v>
      </c>
      <c r="M39" s="1">
        <v>2</v>
      </c>
      <c r="N39" s="5" t="s">
        <v>40</v>
      </c>
      <c r="O39" s="169">
        <f>SUM($J$7)</f>
        <v>10</v>
      </c>
      <c r="P39" s="169">
        <v>26</v>
      </c>
      <c r="Q39" s="8">
        <v>23</v>
      </c>
    </row>
    <row r="40" spans="1:17" ht="19.5" thickBot="1" x14ac:dyDescent="0.35">
      <c r="A40" s="1">
        <v>36</v>
      </c>
      <c r="B40" s="13" t="s">
        <v>56</v>
      </c>
      <c r="C40" s="142" t="s">
        <v>497</v>
      </c>
      <c r="D40" s="39">
        <v>7</v>
      </c>
      <c r="E40" s="346">
        <v>6</v>
      </c>
      <c r="F40" s="346">
        <v>6</v>
      </c>
      <c r="G40" s="346">
        <v>3</v>
      </c>
      <c r="H40" s="346">
        <v>3</v>
      </c>
      <c r="I40" s="347">
        <f t="shared" si="0"/>
        <v>25</v>
      </c>
      <c r="J40" s="658"/>
      <c r="M40" s="366">
        <v>10</v>
      </c>
      <c r="N40" s="19" t="s">
        <v>48</v>
      </c>
      <c r="O40" s="169">
        <f>SUM($J$23)</f>
        <v>7</v>
      </c>
      <c r="P40" s="169">
        <v>27</v>
      </c>
      <c r="Q40" s="7">
        <v>22</v>
      </c>
    </row>
    <row r="41" spans="1:17" ht="19.5" thickBot="1" x14ac:dyDescent="0.35">
      <c r="A41" s="1">
        <v>37</v>
      </c>
      <c r="B41" s="12" t="s">
        <v>87</v>
      </c>
      <c r="C41" s="355" t="s">
        <v>435</v>
      </c>
      <c r="D41" s="24">
        <v>9</v>
      </c>
      <c r="E41" s="346">
        <v>9</v>
      </c>
      <c r="F41" s="346">
        <v>6</v>
      </c>
      <c r="G41" s="346">
        <v>6</v>
      </c>
      <c r="H41" s="346">
        <v>5</v>
      </c>
      <c r="I41" s="39">
        <f t="shared" si="0"/>
        <v>35</v>
      </c>
      <c r="J41" s="657">
        <f t="shared" si="9"/>
        <v>46</v>
      </c>
      <c r="M41" s="1">
        <v>48</v>
      </c>
      <c r="N41" s="19" t="s">
        <v>84</v>
      </c>
      <c r="O41" s="169">
        <f>SUM($J$99)</f>
        <v>6</v>
      </c>
      <c r="P41" s="169">
        <v>28</v>
      </c>
      <c r="Q41" s="8">
        <v>21</v>
      </c>
    </row>
    <row r="42" spans="1:17" ht="19.5" thickBot="1" x14ac:dyDescent="0.35">
      <c r="A42" s="1">
        <v>38</v>
      </c>
      <c r="B42" s="13" t="s">
        <v>87</v>
      </c>
      <c r="C42" s="142" t="s">
        <v>436</v>
      </c>
      <c r="D42" s="39">
        <v>5</v>
      </c>
      <c r="E42" s="346">
        <v>4</v>
      </c>
      <c r="F42" s="346">
        <v>2</v>
      </c>
      <c r="G42" s="346">
        <v>0</v>
      </c>
      <c r="H42" s="346">
        <v>0</v>
      </c>
      <c r="I42" s="347">
        <f t="shared" si="0"/>
        <v>11</v>
      </c>
      <c r="J42" s="658"/>
      <c r="M42" s="366">
        <v>6</v>
      </c>
      <c r="N42" s="5" t="s">
        <v>44</v>
      </c>
      <c r="O42" s="169">
        <f>SUM($J$15)</f>
        <v>2</v>
      </c>
      <c r="P42" s="169">
        <v>29</v>
      </c>
      <c r="Q42" s="7">
        <v>20</v>
      </c>
    </row>
    <row r="43" spans="1:17" ht="19.5" thickBot="1" x14ac:dyDescent="0.35">
      <c r="A43" s="1">
        <v>39</v>
      </c>
      <c r="B43" s="12" t="s">
        <v>57</v>
      </c>
      <c r="C43" s="355" t="s">
        <v>176</v>
      </c>
      <c r="D43" s="24"/>
      <c r="E43" s="346"/>
      <c r="F43" s="346"/>
      <c r="G43" s="346"/>
      <c r="H43" s="346"/>
      <c r="I43" s="39">
        <f t="shared" si="0"/>
        <v>0</v>
      </c>
      <c r="J43" s="657">
        <f t="shared" si="8"/>
        <v>0</v>
      </c>
      <c r="M43" s="1">
        <v>4</v>
      </c>
      <c r="N43" s="5" t="s">
        <v>42</v>
      </c>
      <c r="O43" s="169">
        <f>SUM($J$11)</f>
        <v>2</v>
      </c>
      <c r="P43" s="169">
        <v>30</v>
      </c>
      <c r="Q43" s="8">
        <v>19</v>
      </c>
    </row>
    <row r="44" spans="1:17" ht="19.5" thickBot="1" x14ac:dyDescent="0.35">
      <c r="A44" s="1">
        <v>40</v>
      </c>
      <c r="B44" s="13" t="s">
        <v>57</v>
      </c>
      <c r="C44" s="142" t="s">
        <v>177</v>
      </c>
      <c r="D44" s="39"/>
      <c r="E44" s="346"/>
      <c r="F44" s="346"/>
      <c r="G44" s="346"/>
      <c r="H44" s="346"/>
      <c r="I44" s="347">
        <f t="shared" si="0"/>
        <v>0</v>
      </c>
      <c r="J44" s="658"/>
      <c r="M44" s="360">
        <v>5</v>
      </c>
      <c r="N44" s="5" t="s">
        <v>43</v>
      </c>
      <c r="O44" s="169">
        <f>SUM($J$13)</f>
        <v>0</v>
      </c>
      <c r="P44" s="169">
        <v>31</v>
      </c>
      <c r="Q44" s="371">
        <v>-5</v>
      </c>
    </row>
    <row r="45" spans="1:17" ht="19.5" thickBot="1" x14ac:dyDescent="0.35">
      <c r="A45" s="1">
        <v>41</v>
      </c>
      <c r="B45" s="12" t="s">
        <v>58</v>
      </c>
      <c r="C45" s="355"/>
      <c r="D45" s="24"/>
      <c r="E45" s="346"/>
      <c r="F45" s="346"/>
      <c r="G45" s="346"/>
      <c r="H45" s="346"/>
      <c r="I45" s="39">
        <f t="shared" si="0"/>
        <v>0</v>
      </c>
      <c r="J45" s="657">
        <f t="shared" si="9"/>
        <v>0</v>
      </c>
      <c r="M45" s="1">
        <v>8</v>
      </c>
      <c r="N45" s="5" t="s">
        <v>46</v>
      </c>
      <c r="O45" s="169">
        <f>SUM($J$19)</f>
        <v>0</v>
      </c>
      <c r="P45" s="169">
        <v>31</v>
      </c>
      <c r="Q45" s="372">
        <v>-5</v>
      </c>
    </row>
    <row r="46" spans="1:17" ht="19.5" thickBot="1" x14ac:dyDescent="0.35">
      <c r="A46" s="1">
        <v>42</v>
      </c>
      <c r="B46" s="13" t="s">
        <v>58</v>
      </c>
      <c r="C46" s="142"/>
      <c r="D46" s="39"/>
      <c r="E46" s="346"/>
      <c r="F46" s="346"/>
      <c r="G46" s="346"/>
      <c r="H46" s="346"/>
      <c r="I46" s="347">
        <f t="shared" si="0"/>
        <v>0</v>
      </c>
      <c r="J46" s="658"/>
      <c r="M46" s="366">
        <v>20</v>
      </c>
      <c r="N46" s="5" t="s">
        <v>57</v>
      </c>
      <c r="O46" s="169">
        <f>SUM($J$43)</f>
        <v>0</v>
      </c>
      <c r="P46" s="169">
        <v>31</v>
      </c>
      <c r="Q46" s="371">
        <v>-5</v>
      </c>
    </row>
    <row r="47" spans="1:17" ht="19.5" thickBot="1" x14ac:dyDescent="0.35">
      <c r="A47" s="335">
        <v>43</v>
      </c>
      <c r="B47" s="12" t="s">
        <v>59</v>
      </c>
      <c r="C47" s="355" t="s">
        <v>319</v>
      </c>
      <c r="D47" s="24">
        <v>0</v>
      </c>
      <c r="E47" s="346">
        <v>0</v>
      </c>
      <c r="F47" s="346">
        <v>0</v>
      </c>
      <c r="G47" s="346">
        <v>0</v>
      </c>
      <c r="H47" s="346">
        <v>0</v>
      </c>
      <c r="I47" s="39">
        <f t="shared" si="0"/>
        <v>0</v>
      </c>
      <c r="J47" s="657">
        <f t="shared" si="8"/>
        <v>23</v>
      </c>
      <c r="M47" s="1">
        <v>21</v>
      </c>
      <c r="N47" s="5" t="s">
        <v>58</v>
      </c>
      <c r="O47" s="169">
        <f>SUM($J$45)</f>
        <v>0</v>
      </c>
      <c r="P47" s="169">
        <v>31</v>
      </c>
      <c r="Q47" s="372">
        <v>-5</v>
      </c>
    </row>
    <row r="48" spans="1:17" ht="19.5" thickBot="1" x14ac:dyDescent="0.35">
      <c r="A48" s="1">
        <v>44</v>
      </c>
      <c r="B48" s="13" t="s">
        <v>59</v>
      </c>
      <c r="C48" s="142" t="s">
        <v>439</v>
      </c>
      <c r="D48" s="39">
        <v>9</v>
      </c>
      <c r="E48" s="346">
        <v>8</v>
      </c>
      <c r="F48" s="346">
        <v>6</v>
      </c>
      <c r="G48" s="346">
        <v>0</v>
      </c>
      <c r="H48" s="346">
        <v>0</v>
      </c>
      <c r="I48" s="347">
        <f t="shared" si="0"/>
        <v>23</v>
      </c>
      <c r="J48" s="658"/>
      <c r="M48" s="366">
        <v>30</v>
      </c>
      <c r="N48" s="5" t="s">
        <v>66</v>
      </c>
      <c r="O48" s="169">
        <f>SUM($J$63)</f>
        <v>0</v>
      </c>
      <c r="P48" s="169">
        <v>31</v>
      </c>
      <c r="Q48" s="371">
        <v>-5</v>
      </c>
    </row>
    <row r="49" spans="1:17" ht="19.5" thickBot="1" x14ac:dyDescent="0.35">
      <c r="A49" s="335">
        <v>45</v>
      </c>
      <c r="B49" s="12" t="s">
        <v>60</v>
      </c>
      <c r="C49" s="355" t="s">
        <v>304</v>
      </c>
      <c r="D49" s="24">
        <v>8</v>
      </c>
      <c r="E49" s="346">
        <v>2</v>
      </c>
      <c r="F49" s="346">
        <v>1</v>
      </c>
      <c r="G49" s="346">
        <v>1</v>
      </c>
      <c r="H49" s="346">
        <v>0</v>
      </c>
      <c r="I49" s="39">
        <f t="shared" si="0"/>
        <v>12</v>
      </c>
      <c r="J49" s="657">
        <f t="shared" si="9"/>
        <v>12</v>
      </c>
      <c r="M49" s="1">
        <v>31</v>
      </c>
      <c r="N49" s="20" t="s">
        <v>67</v>
      </c>
      <c r="O49" s="169">
        <f>SUM($J$65)</f>
        <v>0</v>
      </c>
      <c r="P49" s="169">
        <v>31</v>
      </c>
      <c r="Q49" s="372">
        <v>-5</v>
      </c>
    </row>
    <row r="50" spans="1:17" ht="19.5" thickBot="1" x14ac:dyDescent="0.35">
      <c r="A50" s="1">
        <v>46</v>
      </c>
      <c r="B50" s="13" t="s">
        <v>60</v>
      </c>
      <c r="C50" s="142" t="s">
        <v>305</v>
      </c>
      <c r="D50" s="39">
        <v>0</v>
      </c>
      <c r="E50" s="346">
        <v>0</v>
      </c>
      <c r="F50" s="346">
        <v>0</v>
      </c>
      <c r="G50" s="346">
        <v>0</v>
      </c>
      <c r="H50" s="346">
        <v>0</v>
      </c>
      <c r="I50" s="347">
        <f t="shared" si="0"/>
        <v>0</v>
      </c>
      <c r="J50" s="658"/>
      <c r="M50" s="366">
        <v>34</v>
      </c>
      <c r="N50" s="6" t="s">
        <v>70</v>
      </c>
      <c r="O50" s="169">
        <f>SUM($J$71)</f>
        <v>0</v>
      </c>
      <c r="P50" s="169">
        <v>31</v>
      </c>
      <c r="Q50" s="371">
        <v>-5</v>
      </c>
    </row>
    <row r="51" spans="1:17" ht="19.5" thickBot="1" x14ac:dyDescent="0.35">
      <c r="A51" s="335">
        <v>47</v>
      </c>
      <c r="B51" s="12" t="s">
        <v>61</v>
      </c>
      <c r="C51" s="355" t="s">
        <v>473</v>
      </c>
      <c r="D51" s="24">
        <v>0</v>
      </c>
      <c r="E51" s="346">
        <v>0</v>
      </c>
      <c r="F51" s="346">
        <v>0</v>
      </c>
      <c r="G51" s="346">
        <v>0</v>
      </c>
      <c r="H51" s="346">
        <v>0</v>
      </c>
      <c r="I51" s="39">
        <f t="shared" si="0"/>
        <v>0</v>
      </c>
      <c r="J51" s="657">
        <f t="shared" si="6"/>
        <v>12</v>
      </c>
      <c r="M51" s="1">
        <v>35</v>
      </c>
      <c r="N51" s="5" t="s">
        <v>71</v>
      </c>
      <c r="O51" s="169">
        <f>SUM($J$73)</f>
        <v>0</v>
      </c>
      <c r="P51" s="169">
        <v>31</v>
      </c>
      <c r="Q51" s="372">
        <v>-5</v>
      </c>
    </row>
    <row r="52" spans="1:17" ht="19.5" thickBot="1" x14ac:dyDescent="0.35">
      <c r="A52" s="1">
        <v>48</v>
      </c>
      <c r="B52" s="13" t="s">
        <v>61</v>
      </c>
      <c r="C52" s="142" t="s">
        <v>474</v>
      </c>
      <c r="D52" s="39">
        <v>5</v>
      </c>
      <c r="E52" s="346">
        <v>5</v>
      </c>
      <c r="F52" s="346">
        <v>2</v>
      </c>
      <c r="G52" s="346">
        <v>0</v>
      </c>
      <c r="H52" s="346">
        <v>0</v>
      </c>
      <c r="I52" s="347">
        <f t="shared" si="0"/>
        <v>12</v>
      </c>
      <c r="J52" s="658"/>
      <c r="M52" s="366">
        <v>36</v>
      </c>
      <c r="N52" s="5" t="s">
        <v>72</v>
      </c>
      <c r="O52" s="169">
        <f>SUM($J$75)</f>
        <v>0</v>
      </c>
      <c r="P52" s="169">
        <v>31</v>
      </c>
      <c r="Q52" s="371">
        <v>-5</v>
      </c>
    </row>
    <row r="53" spans="1:17" ht="19.5" thickBot="1" x14ac:dyDescent="0.35">
      <c r="A53" s="335">
        <v>49</v>
      </c>
      <c r="B53" s="12" t="s">
        <v>62</v>
      </c>
      <c r="C53" s="355" t="s">
        <v>297</v>
      </c>
      <c r="D53" s="24">
        <v>8</v>
      </c>
      <c r="E53" s="346">
        <v>6</v>
      </c>
      <c r="F53" s="346">
        <v>6</v>
      </c>
      <c r="G53" s="346">
        <v>3</v>
      </c>
      <c r="H53" s="346">
        <v>0</v>
      </c>
      <c r="I53" s="39">
        <f t="shared" si="0"/>
        <v>23</v>
      </c>
      <c r="J53" s="657">
        <f t="shared" si="7"/>
        <v>56</v>
      </c>
      <c r="M53" s="1">
        <v>37</v>
      </c>
      <c r="N53" s="5" t="s">
        <v>73</v>
      </c>
      <c r="O53" s="169">
        <f>SUM($J$77)</f>
        <v>0</v>
      </c>
      <c r="P53" s="169">
        <v>31</v>
      </c>
      <c r="Q53" s="372">
        <v>-5</v>
      </c>
    </row>
    <row r="54" spans="1:17" ht="19.5" thickBot="1" x14ac:dyDescent="0.35">
      <c r="A54" s="1">
        <v>50</v>
      </c>
      <c r="B54" s="13" t="s">
        <v>62</v>
      </c>
      <c r="C54" s="142" t="s">
        <v>298</v>
      </c>
      <c r="D54" s="39">
        <v>8</v>
      </c>
      <c r="E54" s="346">
        <v>8</v>
      </c>
      <c r="F54" s="346">
        <v>7</v>
      </c>
      <c r="G54" s="346">
        <v>6</v>
      </c>
      <c r="H54" s="346">
        <v>4</v>
      </c>
      <c r="I54" s="347">
        <f t="shared" si="0"/>
        <v>33</v>
      </c>
      <c r="J54" s="658"/>
      <c r="M54" s="366">
        <v>38</v>
      </c>
      <c r="N54" s="5" t="s">
        <v>74</v>
      </c>
      <c r="O54" s="169">
        <f>SUM($J$79)</f>
        <v>0</v>
      </c>
      <c r="P54" s="169">
        <v>31</v>
      </c>
      <c r="Q54" s="371">
        <v>-5</v>
      </c>
    </row>
    <row r="55" spans="1:17" ht="19.5" thickBot="1" x14ac:dyDescent="0.35">
      <c r="A55" s="335">
        <v>51</v>
      </c>
      <c r="B55" s="12" t="s">
        <v>63</v>
      </c>
      <c r="C55" s="165" t="s">
        <v>487</v>
      </c>
      <c r="D55" s="24">
        <v>10</v>
      </c>
      <c r="E55" s="346">
        <v>6</v>
      </c>
      <c r="F55" s="346">
        <v>6</v>
      </c>
      <c r="G55" s="346">
        <v>5</v>
      </c>
      <c r="H55" s="346">
        <v>2</v>
      </c>
      <c r="I55" s="39">
        <f t="shared" si="0"/>
        <v>29</v>
      </c>
      <c r="J55" s="657">
        <f t="shared" si="8"/>
        <v>53</v>
      </c>
      <c r="M55" s="1">
        <v>40</v>
      </c>
      <c r="N55" s="5" t="s">
        <v>76</v>
      </c>
      <c r="O55" s="169">
        <f>SUM($J$83)</f>
        <v>0</v>
      </c>
      <c r="P55" s="169">
        <v>31</v>
      </c>
      <c r="Q55" s="372">
        <v>-5</v>
      </c>
    </row>
    <row r="56" spans="1:17" ht="19.5" thickBot="1" x14ac:dyDescent="0.35">
      <c r="A56" s="1">
        <v>52</v>
      </c>
      <c r="B56" s="13" t="s">
        <v>63</v>
      </c>
      <c r="C56" s="356" t="s">
        <v>208</v>
      </c>
      <c r="D56" s="39">
        <v>7</v>
      </c>
      <c r="E56" s="346">
        <v>6</v>
      </c>
      <c r="F56" s="346">
        <v>5</v>
      </c>
      <c r="G56" s="346">
        <v>3</v>
      </c>
      <c r="H56" s="346">
        <v>3</v>
      </c>
      <c r="I56" s="347">
        <f t="shared" si="0"/>
        <v>24</v>
      </c>
      <c r="J56" s="658"/>
      <c r="M56" s="340">
        <v>41</v>
      </c>
      <c r="N56" s="5" t="s">
        <v>77</v>
      </c>
      <c r="O56" s="169">
        <f>SUM($J$85)</f>
        <v>0</v>
      </c>
      <c r="P56" s="169">
        <v>31</v>
      </c>
      <c r="Q56" s="371">
        <v>-5</v>
      </c>
    </row>
    <row r="57" spans="1:17" ht="19.5" thickBot="1" x14ac:dyDescent="0.35">
      <c r="A57" s="335">
        <v>53</v>
      </c>
      <c r="B57" s="18" t="s">
        <v>93</v>
      </c>
      <c r="C57" s="165" t="s">
        <v>189</v>
      </c>
      <c r="D57" s="24">
        <v>3</v>
      </c>
      <c r="E57" s="346">
        <v>3</v>
      </c>
      <c r="F57" s="346">
        <v>0</v>
      </c>
      <c r="G57" s="346">
        <v>0</v>
      </c>
      <c r="H57" s="346">
        <v>0</v>
      </c>
      <c r="I57" s="39">
        <f t="shared" si="0"/>
        <v>6</v>
      </c>
      <c r="J57" s="657">
        <f t="shared" ref="J57:J101" si="10">SUM(I57:I58)</f>
        <v>27</v>
      </c>
      <c r="M57" s="1">
        <v>42</v>
      </c>
      <c r="N57" s="5" t="s">
        <v>78</v>
      </c>
      <c r="O57" s="169">
        <f>SUM($J$87)</f>
        <v>0</v>
      </c>
      <c r="P57" s="169">
        <v>31</v>
      </c>
      <c r="Q57" s="372">
        <v>-5</v>
      </c>
    </row>
    <row r="58" spans="1:17" ht="19.5" thickBot="1" x14ac:dyDescent="0.35">
      <c r="A58" s="1">
        <v>54</v>
      </c>
      <c r="B58" s="55" t="s">
        <v>93</v>
      </c>
      <c r="C58" s="356" t="s">
        <v>190</v>
      </c>
      <c r="D58" s="39">
        <v>8</v>
      </c>
      <c r="E58" s="39">
        <v>8</v>
      </c>
      <c r="F58" s="339">
        <v>3</v>
      </c>
      <c r="G58" s="339">
        <v>2</v>
      </c>
      <c r="H58" s="339">
        <v>0</v>
      </c>
      <c r="I58" s="347">
        <f t="shared" si="0"/>
        <v>21</v>
      </c>
      <c r="J58" s="658"/>
      <c r="M58" s="340">
        <v>43</v>
      </c>
      <c r="N58" s="5" t="s">
        <v>79</v>
      </c>
      <c r="O58" s="169">
        <f>SUM($J$89)</f>
        <v>0</v>
      </c>
      <c r="P58" s="169">
        <v>31</v>
      </c>
      <c r="Q58" s="371">
        <v>-5</v>
      </c>
    </row>
    <row r="59" spans="1:17" ht="19.5" thickBot="1" x14ac:dyDescent="0.35">
      <c r="A59" s="335">
        <v>55</v>
      </c>
      <c r="B59" s="12" t="s">
        <v>64</v>
      </c>
      <c r="C59" s="357" t="s">
        <v>302</v>
      </c>
      <c r="D59" s="341">
        <v>9</v>
      </c>
      <c r="E59" s="347">
        <v>8</v>
      </c>
      <c r="F59" s="347">
        <v>7</v>
      </c>
      <c r="G59" s="347">
        <v>7</v>
      </c>
      <c r="H59" s="347">
        <v>4</v>
      </c>
      <c r="I59" s="39">
        <f t="shared" si="0"/>
        <v>35</v>
      </c>
      <c r="J59" s="657">
        <f t="shared" ref="J59:J99" si="11">SUM(I59:I60)</f>
        <v>35</v>
      </c>
      <c r="M59" s="1">
        <v>44</v>
      </c>
      <c r="N59" s="5" t="s">
        <v>80</v>
      </c>
      <c r="O59" s="169">
        <f>SUM($J$91)</f>
        <v>0</v>
      </c>
      <c r="P59" s="169">
        <v>31</v>
      </c>
      <c r="Q59" s="372">
        <v>-5</v>
      </c>
    </row>
    <row r="60" spans="1:17" ht="19.5" thickBot="1" x14ac:dyDescent="0.35">
      <c r="A60" s="1">
        <v>56</v>
      </c>
      <c r="B60" s="13" t="s">
        <v>64</v>
      </c>
      <c r="C60" s="142" t="s">
        <v>486</v>
      </c>
      <c r="D60" s="39">
        <v>0</v>
      </c>
      <c r="E60" s="346">
        <v>0</v>
      </c>
      <c r="F60" s="346">
        <v>0</v>
      </c>
      <c r="G60" s="346">
        <v>0</v>
      </c>
      <c r="H60" s="346">
        <v>0</v>
      </c>
      <c r="I60" s="347">
        <f t="shared" si="0"/>
        <v>0</v>
      </c>
      <c r="J60" s="658"/>
      <c r="M60" s="360">
        <v>45</v>
      </c>
      <c r="N60" s="5" t="s">
        <v>81</v>
      </c>
      <c r="O60" s="169">
        <f>SUM($J$93)</f>
        <v>0</v>
      </c>
      <c r="P60" s="169">
        <v>31</v>
      </c>
      <c r="Q60" s="371">
        <v>-5</v>
      </c>
    </row>
    <row r="61" spans="1:17" ht="19.5" thickBot="1" x14ac:dyDescent="0.35">
      <c r="A61" s="335">
        <v>57</v>
      </c>
      <c r="B61" s="12" t="s">
        <v>65</v>
      </c>
      <c r="C61" s="355" t="s">
        <v>306</v>
      </c>
      <c r="D61" s="24">
        <v>9</v>
      </c>
      <c r="E61" s="346">
        <v>5</v>
      </c>
      <c r="F61" s="346">
        <v>4</v>
      </c>
      <c r="G61" s="346">
        <v>3</v>
      </c>
      <c r="H61" s="346">
        <v>3</v>
      </c>
      <c r="I61" s="39">
        <f t="shared" si="0"/>
        <v>24</v>
      </c>
      <c r="J61" s="657">
        <f t="shared" si="10"/>
        <v>50</v>
      </c>
      <c r="M61" s="1">
        <v>46</v>
      </c>
      <c r="N61" s="5" t="s">
        <v>82</v>
      </c>
      <c r="O61" s="169">
        <f>SUM($J$95)</f>
        <v>0</v>
      </c>
      <c r="P61" s="169">
        <v>31</v>
      </c>
      <c r="Q61" s="372">
        <v>-5</v>
      </c>
    </row>
    <row r="62" spans="1:17" ht="19.5" thickBot="1" x14ac:dyDescent="0.35">
      <c r="A62" s="1">
        <v>58</v>
      </c>
      <c r="B62" s="13" t="s">
        <v>65</v>
      </c>
      <c r="C62" s="142" t="s">
        <v>494</v>
      </c>
      <c r="D62" s="39">
        <v>8</v>
      </c>
      <c r="E62" s="346">
        <v>8</v>
      </c>
      <c r="F62" s="346">
        <v>7</v>
      </c>
      <c r="G62" s="346">
        <v>3</v>
      </c>
      <c r="H62" s="346">
        <v>0</v>
      </c>
      <c r="I62" s="347">
        <f t="shared" si="0"/>
        <v>26</v>
      </c>
      <c r="J62" s="658"/>
      <c r="M62" s="1">
        <v>47</v>
      </c>
      <c r="N62" s="19" t="s">
        <v>83</v>
      </c>
      <c r="O62" s="170">
        <f>SUM($J$97)</f>
        <v>0</v>
      </c>
      <c r="P62" s="170">
        <v>31</v>
      </c>
      <c r="Q62" s="372">
        <v>-5</v>
      </c>
    </row>
    <row r="63" spans="1:17" ht="19.5" thickBot="1" x14ac:dyDescent="0.3">
      <c r="A63" s="335">
        <v>59</v>
      </c>
      <c r="B63" s="12" t="s">
        <v>66</v>
      </c>
      <c r="C63" s="355" t="s">
        <v>441</v>
      </c>
      <c r="D63" s="24">
        <v>0</v>
      </c>
      <c r="E63" s="346">
        <v>0</v>
      </c>
      <c r="F63" s="346">
        <v>0</v>
      </c>
      <c r="G63" s="346">
        <v>0</v>
      </c>
      <c r="H63" s="346">
        <v>0</v>
      </c>
      <c r="I63" s="39">
        <f t="shared" si="0"/>
        <v>0</v>
      </c>
      <c r="J63" s="657">
        <f t="shared" si="11"/>
        <v>0</v>
      </c>
      <c r="L63" s="9"/>
      <c r="M63" s="336"/>
      <c r="N63" s="3"/>
      <c r="O63" s="336"/>
      <c r="P63" s="342"/>
    </row>
    <row r="64" spans="1:17" ht="19.5" thickBot="1" x14ac:dyDescent="0.3">
      <c r="A64" s="1">
        <v>60</v>
      </c>
      <c r="B64" s="13" t="s">
        <v>66</v>
      </c>
      <c r="C64" s="142"/>
      <c r="D64" s="39"/>
      <c r="E64" s="346"/>
      <c r="F64" s="346"/>
      <c r="G64" s="346"/>
      <c r="H64" s="346"/>
      <c r="I64" s="347">
        <f t="shared" si="0"/>
        <v>0</v>
      </c>
      <c r="J64" s="658"/>
      <c r="L64" s="9"/>
      <c r="M64" s="336"/>
      <c r="N64" s="181"/>
      <c r="O64" s="336"/>
      <c r="P64" s="342"/>
    </row>
    <row r="65" spans="1:10" ht="19.5" thickBot="1" x14ac:dyDescent="0.3">
      <c r="A65" s="335">
        <v>61</v>
      </c>
      <c r="B65" s="12" t="s">
        <v>67</v>
      </c>
      <c r="C65" s="355" t="s">
        <v>312</v>
      </c>
      <c r="D65" s="24"/>
      <c r="E65" s="346"/>
      <c r="F65" s="346"/>
      <c r="G65" s="346"/>
      <c r="H65" s="346"/>
      <c r="I65" s="39">
        <f t="shared" si="0"/>
        <v>0</v>
      </c>
      <c r="J65" s="657">
        <f t="shared" si="10"/>
        <v>0</v>
      </c>
    </row>
    <row r="66" spans="1:10" ht="19.5" thickBot="1" x14ac:dyDescent="0.3">
      <c r="A66" s="1">
        <v>62</v>
      </c>
      <c r="B66" s="13" t="s">
        <v>67</v>
      </c>
      <c r="C66" s="142" t="s">
        <v>313</v>
      </c>
      <c r="D66" s="39"/>
      <c r="E66" s="346"/>
      <c r="F66" s="346"/>
      <c r="G66" s="346"/>
      <c r="H66" s="346"/>
      <c r="I66" s="347">
        <f t="shared" si="0"/>
        <v>0</v>
      </c>
      <c r="J66" s="658"/>
    </row>
    <row r="67" spans="1:10" ht="19.5" thickBot="1" x14ac:dyDescent="0.3">
      <c r="A67" s="335">
        <v>63</v>
      </c>
      <c r="B67" s="12" t="s">
        <v>68</v>
      </c>
      <c r="C67" s="355" t="s">
        <v>306</v>
      </c>
      <c r="D67" s="24">
        <v>6</v>
      </c>
      <c r="E67" s="346">
        <v>3</v>
      </c>
      <c r="F67" s="346">
        <v>3</v>
      </c>
      <c r="G67" s="346">
        <v>3</v>
      </c>
      <c r="H67" s="346">
        <v>1</v>
      </c>
      <c r="I67" s="39">
        <f t="shared" si="0"/>
        <v>16</v>
      </c>
      <c r="J67" s="657">
        <f t="shared" si="11"/>
        <v>47</v>
      </c>
    </row>
    <row r="68" spans="1:10" ht="19.5" thickBot="1" x14ac:dyDescent="0.3">
      <c r="A68" s="1">
        <v>64</v>
      </c>
      <c r="B68" s="13" t="s">
        <v>68</v>
      </c>
      <c r="C68" s="142" t="s">
        <v>307</v>
      </c>
      <c r="D68" s="39">
        <v>9</v>
      </c>
      <c r="E68" s="346">
        <v>8</v>
      </c>
      <c r="F68" s="346">
        <v>8</v>
      </c>
      <c r="G68" s="346">
        <v>4</v>
      </c>
      <c r="H68" s="346">
        <v>2</v>
      </c>
      <c r="I68" s="347">
        <f t="shared" si="0"/>
        <v>31</v>
      </c>
      <c r="J68" s="658"/>
    </row>
    <row r="69" spans="1:10" ht="19.5" thickBot="1" x14ac:dyDescent="0.3">
      <c r="A69" s="335">
        <v>65</v>
      </c>
      <c r="B69" s="12" t="s">
        <v>69</v>
      </c>
      <c r="C69" s="355" t="s">
        <v>168</v>
      </c>
      <c r="D69" s="24">
        <v>10</v>
      </c>
      <c r="E69" s="346">
        <v>10</v>
      </c>
      <c r="F69" s="346">
        <v>7</v>
      </c>
      <c r="G69" s="346">
        <v>3</v>
      </c>
      <c r="H69" s="346">
        <v>0</v>
      </c>
      <c r="I69" s="39">
        <f t="shared" ref="I69:I102" si="12">SUM(D69:H69)</f>
        <v>30</v>
      </c>
      <c r="J69" s="657">
        <f t="shared" si="10"/>
        <v>44</v>
      </c>
    </row>
    <row r="70" spans="1:10" ht="19.5" thickBot="1" x14ac:dyDescent="0.3">
      <c r="A70" s="1">
        <v>66</v>
      </c>
      <c r="B70" s="13" t="s">
        <v>69</v>
      </c>
      <c r="C70" s="142" t="s">
        <v>488</v>
      </c>
      <c r="D70" s="39">
        <v>4</v>
      </c>
      <c r="E70" s="346">
        <v>4</v>
      </c>
      <c r="F70" s="346">
        <v>3</v>
      </c>
      <c r="G70" s="346">
        <v>2</v>
      </c>
      <c r="H70" s="346">
        <v>1</v>
      </c>
      <c r="I70" s="347">
        <f t="shared" si="12"/>
        <v>14</v>
      </c>
      <c r="J70" s="658"/>
    </row>
    <row r="71" spans="1:10" ht="19.5" thickBot="1" x14ac:dyDescent="0.3">
      <c r="A71" s="335">
        <v>67</v>
      </c>
      <c r="B71" s="12" t="s">
        <v>70</v>
      </c>
      <c r="C71" s="355" t="s">
        <v>317</v>
      </c>
      <c r="D71" s="24"/>
      <c r="E71" s="346"/>
      <c r="F71" s="346"/>
      <c r="G71" s="346"/>
      <c r="H71" s="346"/>
      <c r="I71" s="39">
        <f t="shared" si="12"/>
        <v>0</v>
      </c>
      <c r="J71" s="657">
        <f t="shared" si="11"/>
        <v>0</v>
      </c>
    </row>
    <row r="72" spans="1:10" ht="19.5" thickBot="1" x14ac:dyDescent="0.3">
      <c r="A72" s="1">
        <v>68</v>
      </c>
      <c r="B72" s="13" t="s">
        <v>70</v>
      </c>
      <c r="C72" s="142" t="s">
        <v>318</v>
      </c>
      <c r="D72" s="39"/>
      <c r="E72" s="346"/>
      <c r="F72" s="346"/>
      <c r="G72" s="346"/>
      <c r="H72" s="346"/>
      <c r="I72" s="347">
        <f t="shared" si="12"/>
        <v>0</v>
      </c>
      <c r="J72" s="658"/>
    </row>
    <row r="73" spans="1:10" ht="19.5" thickBot="1" x14ac:dyDescent="0.3">
      <c r="A73" s="335">
        <v>69</v>
      </c>
      <c r="B73" s="12" t="s">
        <v>71</v>
      </c>
      <c r="C73" s="355"/>
      <c r="D73" s="24"/>
      <c r="E73" s="346"/>
      <c r="F73" s="346"/>
      <c r="G73" s="346"/>
      <c r="H73" s="346"/>
      <c r="I73" s="39">
        <f t="shared" si="12"/>
        <v>0</v>
      </c>
      <c r="J73" s="657">
        <f t="shared" si="10"/>
        <v>0</v>
      </c>
    </row>
    <row r="74" spans="1:10" ht="19.5" thickBot="1" x14ac:dyDescent="0.3">
      <c r="A74" s="1">
        <v>70</v>
      </c>
      <c r="B74" s="13" t="s">
        <v>71</v>
      </c>
      <c r="C74" s="142"/>
      <c r="D74" s="39"/>
      <c r="E74" s="346"/>
      <c r="F74" s="346"/>
      <c r="G74" s="346"/>
      <c r="H74" s="346"/>
      <c r="I74" s="347">
        <f t="shared" si="12"/>
        <v>0</v>
      </c>
      <c r="J74" s="658"/>
    </row>
    <row r="75" spans="1:10" ht="19.5" thickBot="1" x14ac:dyDescent="0.3">
      <c r="A75" s="335">
        <v>71</v>
      </c>
      <c r="B75" s="12" t="s">
        <v>72</v>
      </c>
      <c r="C75" s="355"/>
      <c r="D75" s="24"/>
      <c r="E75" s="346"/>
      <c r="F75" s="346"/>
      <c r="G75" s="346"/>
      <c r="H75" s="346"/>
      <c r="I75" s="39">
        <f t="shared" si="12"/>
        <v>0</v>
      </c>
      <c r="J75" s="657">
        <f t="shared" si="11"/>
        <v>0</v>
      </c>
    </row>
    <row r="76" spans="1:10" ht="19.5" thickBot="1" x14ac:dyDescent="0.3">
      <c r="A76" s="1">
        <v>72</v>
      </c>
      <c r="B76" s="13" t="s">
        <v>72</v>
      </c>
      <c r="C76" s="142"/>
      <c r="D76" s="39"/>
      <c r="E76" s="346"/>
      <c r="F76" s="346"/>
      <c r="G76" s="346"/>
      <c r="H76" s="346"/>
      <c r="I76" s="347">
        <f t="shared" si="12"/>
        <v>0</v>
      </c>
      <c r="J76" s="658"/>
    </row>
    <row r="77" spans="1:10" ht="19.5" thickBot="1" x14ac:dyDescent="0.3">
      <c r="A77" s="335">
        <v>73</v>
      </c>
      <c r="B77" s="12" t="s">
        <v>73</v>
      </c>
      <c r="C77" s="355"/>
      <c r="D77" s="24"/>
      <c r="E77" s="346"/>
      <c r="F77" s="346"/>
      <c r="G77" s="346"/>
      <c r="H77" s="346"/>
      <c r="I77" s="39">
        <f t="shared" si="12"/>
        <v>0</v>
      </c>
      <c r="J77" s="657">
        <f t="shared" si="10"/>
        <v>0</v>
      </c>
    </row>
    <row r="78" spans="1:10" ht="19.5" thickBot="1" x14ac:dyDescent="0.3">
      <c r="A78" s="1">
        <v>74</v>
      </c>
      <c r="B78" s="13" t="s">
        <v>73</v>
      </c>
      <c r="C78" s="142"/>
      <c r="D78" s="39"/>
      <c r="E78" s="346"/>
      <c r="F78" s="346"/>
      <c r="G78" s="346"/>
      <c r="H78" s="346"/>
      <c r="I78" s="347">
        <f t="shared" si="12"/>
        <v>0</v>
      </c>
      <c r="J78" s="658"/>
    </row>
    <row r="79" spans="1:10" ht="19.5" thickBot="1" x14ac:dyDescent="0.3">
      <c r="A79" s="335">
        <v>75</v>
      </c>
      <c r="B79" s="12" t="s">
        <v>74</v>
      </c>
      <c r="C79" s="355"/>
      <c r="D79" s="24"/>
      <c r="E79" s="346"/>
      <c r="F79" s="346"/>
      <c r="G79" s="346"/>
      <c r="H79" s="346"/>
      <c r="I79" s="39">
        <f t="shared" si="12"/>
        <v>0</v>
      </c>
      <c r="J79" s="657">
        <f t="shared" si="11"/>
        <v>0</v>
      </c>
    </row>
    <row r="80" spans="1:10" ht="19.5" thickBot="1" x14ac:dyDescent="0.3">
      <c r="A80" s="1">
        <v>76</v>
      </c>
      <c r="B80" s="13" t="s">
        <v>74</v>
      </c>
      <c r="C80" s="142"/>
      <c r="D80" s="39"/>
      <c r="E80" s="346"/>
      <c r="F80" s="346"/>
      <c r="G80" s="346"/>
      <c r="H80" s="346"/>
      <c r="I80" s="347">
        <f t="shared" si="12"/>
        <v>0</v>
      </c>
      <c r="J80" s="658"/>
    </row>
    <row r="81" spans="1:10" ht="19.5" thickBot="1" x14ac:dyDescent="0.3">
      <c r="A81" s="335">
        <v>77</v>
      </c>
      <c r="B81" s="12" t="s">
        <v>75</v>
      </c>
      <c r="C81" s="355" t="s">
        <v>166</v>
      </c>
      <c r="D81" s="24">
        <v>3</v>
      </c>
      <c r="E81" s="346">
        <v>3</v>
      </c>
      <c r="F81" s="346">
        <v>2</v>
      </c>
      <c r="G81" s="346">
        <v>2</v>
      </c>
      <c r="H81" s="346">
        <v>1</v>
      </c>
      <c r="I81" s="39">
        <f t="shared" si="12"/>
        <v>11</v>
      </c>
      <c r="J81" s="657">
        <f t="shared" si="10"/>
        <v>24</v>
      </c>
    </row>
    <row r="82" spans="1:10" ht="19.5" thickBot="1" x14ac:dyDescent="0.3">
      <c r="A82" s="1">
        <v>78</v>
      </c>
      <c r="B82" s="13" t="s">
        <v>75</v>
      </c>
      <c r="C82" s="142" t="s">
        <v>167</v>
      </c>
      <c r="D82" s="39">
        <v>7</v>
      </c>
      <c r="E82" s="346">
        <v>3</v>
      </c>
      <c r="F82" s="346">
        <v>3</v>
      </c>
      <c r="G82" s="346">
        <v>0</v>
      </c>
      <c r="H82" s="346">
        <v>0</v>
      </c>
      <c r="I82" s="347">
        <f t="shared" si="12"/>
        <v>13</v>
      </c>
      <c r="J82" s="658"/>
    </row>
    <row r="83" spans="1:10" ht="19.5" thickBot="1" x14ac:dyDescent="0.3">
      <c r="A83" s="335">
        <v>79</v>
      </c>
      <c r="B83" s="12" t="s">
        <v>76</v>
      </c>
      <c r="C83" s="355"/>
      <c r="D83" s="39"/>
      <c r="E83" s="39"/>
      <c r="F83" s="339"/>
      <c r="G83" s="339"/>
      <c r="H83" s="339"/>
      <c r="I83" s="39">
        <f t="shared" si="12"/>
        <v>0</v>
      </c>
      <c r="J83" s="657">
        <f t="shared" si="11"/>
        <v>0</v>
      </c>
    </row>
    <row r="84" spans="1:10" ht="19.5" thickBot="1" x14ac:dyDescent="0.3">
      <c r="A84" s="1">
        <v>80</v>
      </c>
      <c r="B84" s="13" t="s">
        <v>76</v>
      </c>
      <c r="C84" s="142"/>
      <c r="D84" s="341"/>
      <c r="E84" s="347"/>
      <c r="F84" s="347"/>
      <c r="G84" s="347"/>
      <c r="H84" s="347"/>
      <c r="I84" s="347">
        <f t="shared" si="12"/>
        <v>0</v>
      </c>
      <c r="J84" s="658"/>
    </row>
    <row r="85" spans="1:10" ht="19.5" thickBot="1" x14ac:dyDescent="0.3">
      <c r="A85" s="335">
        <v>81</v>
      </c>
      <c r="B85" s="12" t="s">
        <v>77</v>
      </c>
      <c r="C85" s="355"/>
      <c r="D85" s="39"/>
      <c r="E85" s="39"/>
      <c r="F85" s="339"/>
      <c r="G85" s="339"/>
      <c r="H85" s="339"/>
      <c r="I85" s="39">
        <f t="shared" si="12"/>
        <v>0</v>
      </c>
      <c r="J85" s="657">
        <f t="shared" si="10"/>
        <v>0</v>
      </c>
    </row>
    <row r="86" spans="1:10" ht="19.5" thickBot="1" x14ac:dyDescent="0.3">
      <c r="A86" s="1">
        <v>82</v>
      </c>
      <c r="B86" s="13" t="s">
        <v>77</v>
      </c>
      <c r="C86" s="142"/>
      <c r="D86" s="341"/>
      <c r="E86" s="347"/>
      <c r="F86" s="347"/>
      <c r="G86" s="347"/>
      <c r="H86" s="347"/>
      <c r="I86" s="347">
        <f t="shared" si="12"/>
        <v>0</v>
      </c>
      <c r="J86" s="658"/>
    </row>
    <row r="87" spans="1:10" ht="19.5" thickBot="1" x14ac:dyDescent="0.3">
      <c r="A87" s="335">
        <v>83</v>
      </c>
      <c r="B87" s="12" t="s">
        <v>78</v>
      </c>
      <c r="C87" s="355"/>
      <c r="D87" s="39"/>
      <c r="E87" s="39"/>
      <c r="F87" s="339"/>
      <c r="G87" s="339"/>
      <c r="H87" s="339"/>
      <c r="I87" s="39">
        <f t="shared" si="12"/>
        <v>0</v>
      </c>
      <c r="J87" s="657">
        <f t="shared" si="11"/>
        <v>0</v>
      </c>
    </row>
    <row r="88" spans="1:10" ht="19.5" thickBot="1" x14ac:dyDescent="0.3">
      <c r="A88" s="1">
        <v>84</v>
      </c>
      <c r="B88" s="13" t="s">
        <v>78</v>
      </c>
      <c r="C88" s="142"/>
      <c r="D88" s="341"/>
      <c r="E88" s="347"/>
      <c r="F88" s="347"/>
      <c r="G88" s="347"/>
      <c r="H88" s="347"/>
      <c r="I88" s="347">
        <f t="shared" si="12"/>
        <v>0</v>
      </c>
      <c r="J88" s="658"/>
    </row>
    <row r="89" spans="1:10" ht="19.5" thickBot="1" x14ac:dyDescent="0.3">
      <c r="A89" s="335">
        <v>85</v>
      </c>
      <c r="B89" s="12" t="s">
        <v>79</v>
      </c>
      <c r="C89" s="355"/>
      <c r="D89" s="39"/>
      <c r="E89" s="39"/>
      <c r="F89" s="339"/>
      <c r="G89" s="339"/>
      <c r="H89" s="339"/>
      <c r="I89" s="39">
        <f t="shared" si="12"/>
        <v>0</v>
      </c>
      <c r="J89" s="657">
        <f t="shared" si="10"/>
        <v>0</v>
      </c>
    </row>
    <row r="90" spans="1:10" ht="19.5" thickBot="1" x14ac:dyDescent="0.3">
      <c r="A90" s="1">
        <v>86</v>
      </c>
      <c r="B90" s="13" t="s">
        <v>79</v>
      </c>
      <c r="C90" s="142"/>
      <c r="D90" s="341"/>
      <c r="E90" s="347"/>
      <c r="F90" s="347"/>
      <c r="G90" s="347"/>
      <c r="H90" s="347"/>
      <c r="I90" s="347">
        <f t="shared" si="12"/>
        <v>0</v>
      </c>
      <c r="J90" s="658"/>
    </row>
    <row r="91" spans="1:10" ht="19.5" thickBot="1" x14ac:dyDescent="0.3">
      <c r="A91" s="335">
        <v>87</v>
      </c>
      <c r="B91" s="12" t="s">
        <v>80</v>
      </c>
      <c r="C91" s="165"/>
      <c r="D91" s="39"/>
      <c r="E91" s="39"/>
      <c r="F91" s="339"/>
      <c r="G91" s="339"/>
      <c r="H91" s="339"/>
      <c r="I91" s="39">
        <f t="shared" si="12"/>
        <v>0</v>
      </c>
      <c r="J91" s="657">
        <f t="shared" si="11"/>
        <v>0</v>
      </c>
    </row>
    <row r="92" spans="1:10" ht="19.5" thickBot="1" x14ac:dyDescent="0.3">
      <c r="A92" s="1">
        <v>88</v>
      </c>
      <c r="B92" s="13" t="s">
        <v>80</v>
      </c>
      <c r="C92" s="190"/>
      <c r="D92" s="23"/>
      <c r="E92" s="337"/>
      <c r="F92" s="337"/>
      <c r="G92" s="337"/>
      <c r="H92" s="337"/>
      <c r="I92" s="337">
        <f t="shared" si="12"/>
        <v>0</v>
      </c>
      <c r="J92" s="658"/>
    </row>
    <row r="93" spans="1:10" ht="19.5" thickBot="1" x14ac:dyDescent="0.3">
      <c r="A93" s="335">
        <v>89</v>
      </c>
      <c r="B93" s="12" t="s">
        <v>81</v>
      </c>
      <c r="C93" s="226"/>
      <c r="D93" s="192"/>
      <c r="E93" s="192"/>
      <c r="F93" s="195"/>
      <c r="G93" s="195"/>
      <c r="H93" s="195"/>
      <c r="I93" s="1">
        <f t="shared" si="12"/>
        <v>0</v>
      </c>
      <c r="J93" s="657">
        <f t="shared" si="10"/>
        <v>0</v>
      </c>
    </row>
    <row r="94" spans="1:10" ht="19.5" thickBot="1" x14ac:dyDescent="0.3">
      <c r="A94" s="1">
        <v>90</v>
      </c>
      <c r="B94" s="13" t="s">
        <v>81</v>
      </c>
      <c r="C94" s="9"/>
      <c r="D94" s="193"/>
      <c r="E94" s="194"/>
      <c r="F94" s="194"/>
      <c r="G94" s="194"/>
      <c r="H94" s="194"/>
      <c r="I94" s="337">
        <f t="shared" si="12"/>
        <v>0</v>
      </c>
      <c r="J94" s="658"/>
    </row>
    <row r="95" spans="1:10" ht="19.5" thickBot="1" x14ac:dyDescent="0.3">
      <c r="A95" s="335">
        <v>91</v>
      </c>
      <c r="B95" s="12" t="s">
        <v>82</v>
      </c>
      <c r="C95" s="189"/>
      <c r="D95" s="1"/>
      <c r="E95" s="1"/>
      <c r="F95" s="331"/>
      <c r="G95" s="331"/>
      <c r="H95" s="331"/>
      <c r="I95" s="1">
        <f t="shared" si="12"/>
        <v>0</v>
      </c>
      <c r="J95" s="657">
        <f t="shared" si="11"/>
        <v>0</v>
      </c>
    </row>
    <row r="96" spans="1:10" ht="19.5" thickBot="1" x14ac:dyDescent="0.3">
      <c r="A96" s="1">
        <v>92</v>
      </c>
      <c r="B96" s="13" t="s">
        <v>82</v>
      </c>
      <c r="C96" s="3"/>
      <c r="D96" s="23"/>
      <c r="E96" s="337"/>
      <c r="F96" s="337"/>
      <c r="G96" s="337"/>
      <c r="H96" s="337"/>
      <c r="I96" s="337">
        <f t="shared" si="12"/>
        <v>0</v>
      </c>
      <c r="J96" s="658"/>
    </row>
    <row r="97" spans="1:10" ht="19.5" thickBot="1" x14ac:dyDescent="0.3">
      <c r="A97" s="335">
        <v>93</v>
      </c>
      <c r="B97" s="12" t="s">
        <v>83</v>
      </c>
      <c r="C97" s="189"/>
      <c r="D97" s="1"/>
      <c r="E97" s="1"/>
      <c r="F97" s="331"/>
      <c r="G97" s="331"/>
      <c r="H97" s="331"/>
      <c r="I97" s="1">
        <f t="shared" si="12"/>
        <v>0</v>
      </c>
      <c r="J97" s="657">
        <f t="shared" si="10"/>
        <v>0</v>
      </c>
    </row>
    <row r="98" spans="1:10" ht="19.5" thickBot="1" x14ac:dyDescent="0.3">
      <c r="A98" s="1">
        <v>94</v>
      </c>
      <c r="B98" s="13" t="s">
        <v>83</v>
      </c>
      <c r="C98" s="3"/>
      <c r="D98" s="23"/>
      <c r="E98" s="337"/>
      <c r="F98" s="337"/>
      <c r="G98" s="337"/>
      <c r="H98" s="337"/>
      <c r="I98" s="337">
        <f t="shared" si="12"/>
        <v>0</v>
      </c>
      <c r="J98" s="658"/>
    </row>
    <row r="99" spans="1:10" ht="19.5" thickBot="1" x14ac:dyDescent="0.3">
      <c r="A99" s="335">
        <v>95</v>
      </c>
      <c r="B99" s="12" t="s">
        <v>84</v>
      </c>
      <c r="C99" s="189" t="s">
        <v>481</v>
      </c>
      <c r="D99" s="1">
        <v>2</v>
      </c>
      <c r="E99" s="334">
        <v>0</v>
      </c>
      <c r="F99" s="334">
        <v>0</v>
      </c>
      <c r="G99" s="334">
        <v>0</v>
      </c>
      <c r="H99" s="334">
        <v>0</v>
      </c>
      <c r="I99" s="1">
        <f t="shared" si="12"/>
        <v>2</v>
      </c>
      <c r="J99" s="657">
        <f t="shared" si="11"/>
        <v>6</v>
      </c>
    </row>
    <row r="100" spans="1:10" ht="19.5" thickBot="1" x14ac:dyDescent="0.3">
      <c r="A100" s="1">
        <v>96</v>
      </c>
      <c r="B100" s="13" t="s">
        <v>84</v>
      </c>
      <c r="C100" s="3" t="s">
        <v>482</v>
      </c>
      <c r="D100" s="23">
        <v>2</v>
      </c>
      <c r="E100" s="1">
        <v>2</v>
      </c>
      <c r="F100" s="331">
        <v>0</v>
      </c>
      <c r="G100" s="331">
        <v>0</v>
      </c>
      <c r="H100" s="331">
        <v>0</v>
      </c>
      <c r="I100" s="337">
        <f t="shared" si="12"/>
        <v>4</v>
      </c>
      <c r="J100" s="658"/>
    </row>
    <row r="101" spans="1:10" ht="19.5" thickBot="1" x14ac:dyDescent="0.3">
      <c r="A101" s="333">
        <v>97</v>
      </c>
      <c r="B101" s="12" t="s">
        <v>85</v>
      </c>
      <c r="C101" s="189" t="s">
        <v>296</v>
      </c>
      <c r="D101" s="1">
        <v>0</v>
      </c>
      <c r="E101" s="331">
        <v>0</v>
      </c>
      <c r="F101" s="331">
        <v>0</v>
      </c>
      <c r="G101" s="331">
        <v>0</v>
      </c>
      <c r="H101" s="331">
        <v>0</v>
      </c>
      <c r="I101" s="1">
        <f t="shared" si="12"/>
        <v>0</v>
      </c>
      <c r="J101" s="657">
        <f t="shared" si="10"/>
        <v>13</v>
      </c>
    </row>
    <row r="102" spans="1:10" ht="19.5" thickBot="1" x14ac:dyDescent="0.3">
      <c r="A102" s="1">
        <v>98</v>
      </c>
      <c r="B102" s="14" t="s">
        <v>85</v>
      </c>
      <c r="C102" s="15" t="s">
        <v>438</v>
      </c>
      <c r="D102" s="1">
        <v>7</v>
      </c>
      <c r="E102" s="331">
        <v>6</v>
      </c>
      <c r="F102" s="331">
        <v>0</v>
      </c>
      <c r="G102" s="331">
        <v>0</v>
      </c>
      <c r="H102" s="331">
        <v>0</v>
      </c>
      <c r="I102" s="1">
        <f t="shared" si="12"/>
        <v>13</v>
      </c>
      <c r="J102" s="658"/>
    </row>
    <row r="103" spans="1:10" ht="18.75" x14ac:dyDescent="0.3">
      <c r="A103" s="65"/>
      <c r="B103" s="181"/>
      <c r="C103" s="6"/>
      <c r="D103" s="7"/>
      <c r="E103" s="6"/>
      <c r="F103" s="6"/>
      <c r="G103" s="6"/>
      <c r="H103" s="6"/>
      <c r="I103" s="336"/>
      <c r="J103" s="659"/>
    </row>
    <row r="104" spans="1:10" ht="18.75" x14ac:dyDescent="0.3">
      <c r="A104" s="65"/>
      <c r="B104" s="181"/>
      <c r="C104" s="6"/>
      <c r="D104" s="7"/>
      <c r="E104" s="6"/>
      <c r="F104" s="6"/>
      <c r="G104" s="6"/>
      <c r="H104" s="6"/>
      <c r="I104" s="336"/>
      <c r="J104" s="659"/>
    </row>
  </sheetData>
  <sortState ref="M14:Q62">
    <sortCondition ref="P14:P62"/>
  </sortState>
  <mergeCells count="60">
    <mergeCell ref="J5:J6"/>
    <mergeCell ref="A1:J1"/>
    <mergeCell ref="A2:J2"/>
    <mergeCell ref="A3:C3"/>
    <mergeCell ref="D3:H3"/>
    <mergeCell ref="I3:J3"/>
    <mergeCell ref="J7:J8"/>
    <mergeCell ref="J9:J10"/>
    <mergeCell ref="J11:J12"/>
    <mergeCell ref="M12:M13"/>
    <mergeCell ref="N12:N13"/>
    <mergeCell ref="J31:J32"/>
    <mergeCell ref="P12:P13"/>
    <mergeCell ref="Q12:Q13"/>
    <mergeCell ref="J13:J14"/>
    <mergeCell ref="J15:J16"/>
    <mergeCell ref="J17:J18"/>
    <mergeCell ref="J19:J20"/>
    <mergeCell ref="O12:O13"/>
    <mergeCell ref="J21:J22"/>
    <mergeCell ref="J23:J24"/>
    <mergeCell ref="J25:J26"/>
    <mergeCell ref="J27:J28"/>
    <mergeCell ref="J29:J30"/>
    <mergeCell ref="J55:J56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79:J80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103:J104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L150"/>
  <sheetViews>
    <sheetView tabSelected="1" topLeftCell="A37" zoomScale="70" zoomScaleNormal="70" zoomScaleSheetLayoutView="50" workbookViewId="0">
      <selection activeCell="S10" sqref="S10"/>
    </sheetView>
  </sheetViews>
  <sheetFormatPr defaultRowHeight="15" x14ac:dyDescent="0.25"/>
  <cols>
    <col min="1" max="1" width="6" customWidth="1"/>
    <col min="2" max="2" width="22.28515625" style="381" customWidth="1"/>
    <col min="3" max="3" width="20.7109375" style="381" customWidth="1"/>
    <col min="4" max="4" width="9.42578125" style="421" customWidth="1"/>
    <col min="5" max="5" width="12.5703125" style="421" customWidth="1"/>
    <col min="6" max="6" width="10.5703125" style="421" customWidth="1"/>
    <col min="7" max="7" width="11" style="421" customWidth="1"/>
    <col min="8" max="8" width="10.140625" style="384" customWidth="1"/>
    <col min="9" max="9" width="11.140625" customWidth="1"/>
    <col min="10" max="10" width="11.140625" style="544" customWidth="1"/>
    <col min="11" max="11" width="11.140625" customWidth="1"/>
    <col min="12" max="13" width="7.85546875" customWidth="1"/>
    <col min="14" max="14" width="20.42578125" style="381" customWidth="1"/>
    <col min="15" max="15" width="7.85546875" style="421" customWidth="1"/>
    <col min="16" max="16" width="11.28515625" customWidth="1"/>
    <col min="17" max="17" width="12.140625" customWidth="1"/>
    <col min="18" max="18" width="10.5703125" customWidth="1"/>
    <col min="19" max="19" width="11.7109375" style="384" customWidth="1"/>
    <col min="20" max="20" width="11.140625" customWidth="1"/>
    <col min="21" max="21" width="11.140625" style="544" customWidth="1"/>
    <col min="22" max="23" width="9.140625" customWidth="1"/>
    <col min="24" max="24" width="9.85546875" customWidth="1"/>
    <col min="25" max="25" width="14" customWidth="1"/>
    <col min="28" max="28" width="21" customWidth="1"/>
    <col min="29" max="29" width="18.5703125" bestFit="1" customWidth="1"/>
    <col min="30" max="30" width="22.7109375" customWidth="1"/>
    <col min="31" max="31" width="13.85546875" customWidth="1"/>
    <col min="32" max="32" width="12.5703125" customWidth="1"/>
    <col min="33" max="33" width="14" customWidth="1"/>
  </cols>
  <sheetData>
    <row r="1" spans="1:64" ht="27" thickBot="1" x14ac:dyDescent="0.45">
      <c r="A1" s="646" t="s">
        <v>500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8"/>
      <c r="AA1" s="9"/>
      <c r="AB1" s="9"/>
      <c r="AC1" s="9"/>
      <c r="AD1" s="9"/>
      <c r="AE1" s="9"/>
      <c r="AF1" s="9"/>
      <c r="AG1" s="9"/>
    </row>
    <row r="2" spans="1:64" ht="27" thickBot="1" x14ac:dyDescent="0.45">
      <c r="A2" s="646" t="s">
        <v>501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8"/>
      <c r="AA2" s="432"/>
      <c r="AB2" s="432"/>
      <c r="AC2" s="432"/>
      <c r="AD2" s="432"/>
      <c r="AE2" s="432"/>
      <c r="AF2" s="432"/>
      <c r="AG2" s="432"/>
      <c r="AH2" s="423"/>
      <c r="AI2" s="423"/>
      <c r="AJ2" s="423"/>
      <c r="AK2" s="423"/>
      <c r="AL2" s="423"/>
      <c r="AM2" s="423"/>
      <c r="AN2" s="423"/>
      <c r="AO2" s="423"/>
      <c r="AP2" s="423"/>
      <c r="AQ2" s="423"/>
      <c r="AR2" s="423"/>
      <c r="AS2" s="423"/>
      <c r="AT2" s="423"/>
      <c r="AU2" s="423"/>
      <c r="AV2" s="423"/>
      <c r="AW2" s="423"/>
      <c r="AX2" s="423"/>
      <c r="AY2" s="423"/>
      <c r="AZ2" s="423"/>
      <c r="BA2" s="423"/>
      <c r="BB2" s="423"/>
      <c r="BC2" s="423"/>
      <c r="BD2" s="423"/>
      <c r="BE2" s="423"/>
      <c r="BF2" s="423"/>
      <c r="BG2" s="423"/>
      <c r="BH2" s="423"/>
      <c r="BI2" s="423"/>
      <c r="BJ2" s="423"/>
      <c r="BK2" s="423"/>
      <c r="BL2" s="423"/>
    </row>
    <row r="3" spans="1:64" ht="27" thickBot="1" x14ac:dyDescent="0.45">
      <c r="A3" s="646" t="s">
        <v>518</v>
      </c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8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  <c r="BH3" s="423"/>
      <c r="BI3" s="423"/>
      <c r="BJ3" s="423"/>
      <c r="BK3" s="423"/>
      <c r="BL3" s="423"/>
    </row>
    <row r="4" spans="1:64" ht="27" thickBot="1" x14ac:dyDescent="0.45">
      <c r="A4" s="646" t="s">
        <v>513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V4" s="647"/>
      <c r="W4" s="647"/>
      <c r="X4" s="647"/>
      <c r="Y4" s="648"/>
      <c r="AA4" s="423"/>
      <c r="AB4" s="423"/>
      <c r="AC4" s="423"/>
      <c r="AD4" s="423"/>
      <c r="AE4" s="423"/>
      <c r="AF4" s="423"/>
      <c r="AG4" s="423"/>
      <c r="AH4" s="423"/>
      <c r="AI4" s="423"/>
      <c r="AJ4" s="423"/>
      <c r="AK4" s="423"/>
      <c r="AL4" s="423"/>
      <c r="AM4" s="423"/>
      <c r="AN4" s="423"/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  <c r="BB4" s="423"/>
      <c r="BC4" s="423"/>
      <c r="BD4" s="423"/>
      <c r="BE4" s="423"/>
      <c r="BF4" s="423"/>
      <c r="BG4" s="423"/>
      <c r="BH4" s="423"/>
      <c r="BI4" s="423"/>
      <c r="BJ4" s="423"/>
      <c r="BK4" s="423"/>
      <c r="BL4" s="423"/>
    </row>
    <row r="5" spans="1:64" ht="27" customHeight="1" thickBot="1" x14ac:dyDescent="0.45">
      <c r="A5" s="652">
        <v>45276</v>
      </c>
      <c r="B5" s="684"/>
      <c r="C5" s="684"/>
      <c r="D5" s="684"/>
      <c r="E5" s="684"/>
      <c r="F5" s="684"/>
      <c r="G5" s="684"/>
      <c r="H5" s="684"/>
      <c r="I5" s="684"/>
      <c r="J5" s="684"/>
      <c r="K5" s="684"/>
      <c r="L5" s="684"/>
      <c r="M5" s="655" t="s">
        <v>512</v>
      </c>
      <c r="N5" s="653"/>
      <c r="O5" s="653"/>
      <c r="P5" s="653"/>
      <c r="Q5" s="653"/>
      <c r="R5" s="653"/>
      <c r="S5" s="653"/>
      <c r="T5" s="653"/>
      <c r="U5" s="653"/>
      <c r="V5" s="653"/>
      <c r="W5" s="653"/>
      <c r="X5" s="653"/>
      <c r="Y5" s="654"/>
      <c r="AA5" s="423"/>
      <c r="AB5" s="423"/>
      <c r="AC5" s="423"/>
      <c r="AD5" s="423"/>
      <c r="AE5" s="423"/>
      <c r="AF5" s="423"/>
      <c r="AG5" s="423"/>
      <c r="AH5" s="423"/>
      <c r="AI5" s="423"/>
      <c r="AJ5" s="423"/>
      <c r="AK5" s="423"/>
      <c r="AL5" s="423"/>
      <c r="AM5" s="423"/>
      <c r="AN5" s="423"/>
      <c r="AO5" s="423"/>
      <c r="AP5" s="423"/>
      <c r="AQ5" s="423"/>
      <c r="AR5" s="423"/>
      <c r="AS5" s="423"/>
      <c r="AT5" s="423"/>
      <c r="AU5" s="423"/>
      <c r="AV5" s="423"/>
      <c r="AW5" s="423"/>
      <c r="AX5" s="423"/>
      <c r="AY5" s="423"/>
      <c r="AZ5" s="423"/>
      <c r="BA5" s="423"/>
      <c r="BB5" s="423"/>
      <c r="BC5" s="423"/>
      <c r="BD5" s="423"/>
      <c r="BE5" s="423"/>
      <c r="BF5" s="423"/>
      <c r="BG5" s="423"/>
      <c r="BH5" s="423"/>
      <c r="BI5" s="423"/>
      <c r="BJ5" s="423"/>
      <c r="BK5" s="423"/>
      <c r="BL5" s="423"/>
    </row>
    <row r="6" spans="1:64" ht="24" customHeight="1" thickBot="1" x14ac:dyDescent="0.3">
      <c r="A6" s="599"/>
      <c r="B6" s="601"/>
      <c r="C6" s="682" t="s">
        <v>507</v>
      </c>
      <c r="D6" s="683"/>
      <c r="E6" s="683"/>
      <c r="F6" s="683"/>
      <c r="G6" s="683"/>
      <c r="H6" s="382"/>
      <c r="I6" s="230"/>
      <c r="J6" s="539"/>
      <c r="K6" s="230"/>
      <c r="L6" s="230"/>
      <c r="M6" s="682" t="s">
        <v>508</v>
      </c>
      <c r="N6" s="683"/>
      <c r="O6" s="683"/>
      <c r="P6" s="683"/>
      <c r="Q6" s="683"/>
      <c r="R6" s="683"/>
      <c r="S6" s="382"/>
      <c r="T6" s="231"/>
      <c r="U6" s="539"/>
      <c r="V6" s="229"/>
      <c r="W6" s="230"/>
      <c r="X6" s="230"/>
      <c r="Y6" s="231"/>
      <c r="AA6" s="433"/>
      <c r="AB6" s="433"/>
      <c r="AC6" s="433"/>
      <c r="AD6" s="652" t="s">
        <v>633</v>
      </c>
      <c r="AE6" s="684"/>
      <c r="AF6" s="690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</row>
    <row r="7" spans="1:64" ht="44.25" customHeight="1" thickBot="1" x14ac:dyDescent="0.3">
      <c r="A7" s="436" t="s">
        <v>0</v>
      </c>
      <c r="B7" s="467" t="s">
        <v>1</v>
      </c>
      <c r="C7" s="466" t="s">
        <v>228</v>
      </c>
      <c r="D7" s="438" t="s">
        <v>509</v>
      </c>
      <c r="E7" s="394" t="s">
        <v>502</v>
      </c>
      <c r="F7" s="379" t="s">
        <v>503</v>
      </c>
      <c r="G7" s="379" t="s">
        <v>504</v>
      </c>
      <c r="H7" s="383" t="s">
        <v>510</v>
      </c>
      <c r="I7" s="379" t="s">
        <v>505</v>
      </c>
      <c r="J7" s="379" t="s">
        <v>623</v>
      </c>
      <c r="K7" s="261" t="s">
        <v>91</v>
      </c>
      <c r="L7" s="564" t="s">
        <v>511</v>
      </c>
      <c r="M7" s="436" t="s">
        <v>0</v>
      </c>
      <c r="N7" s="29" t="s">
        <v>228</v>
      </c>
      <c r="O7" s="437" t="s">
        <v>509</v>
      </c>
      <c r="P7" s="378" t="s">
        <v>502</v>
      </c>
      <c r="Q7" s="380" t="s">
        <v>503</v>
      </c>
      <c r="R7" s="379" t="s">
        <v>504</v>
      </c>
      <c r="S7" s="383" t="s">
        <v>510</v>
      </c>
      <c r="T7" s="546" t="s">
        <v>505</v>
      </c>
      <c r="U7" s="546" t="s">
        <v>623</v>
      </c>
      <c r="V7" s="261" t="s">
        <v>91</v>
      </c>
      <c r="W7" s="261" t="s">
        <v>511</v>
      </c>
      <c r="X7" s="558" t="s">
        <v>3</v>
      </c>
      <c r="Y7" s="476" t="s">
        <v>506</v>
      </c>
      <c r="AA7" s="425"/>
      <c r="AB7" s="425"/>
      <c r="AC7" s="426"/>
      <c r="AD7" s="508" t="s">
        <v>632</v>
      </c>
      <c r="AE7" s="507" t="s">
        <v>3</v>
      </c>
      <c r="AF7" s="506" t="s">
        <v>38</v>
      </c>
      <c r="AG7" s="431"/>
    </row>
    <row r="8" spans="1:64" ht="18.75" customHeight="1" thickBot="1" x14ac:dyDescent="0.3">
      <c r="A8" s="247">
        <v>1</v>
      </c>
      <c r="B8" s="71" t="s">
        <v>4</v>
      </c>
      <c r="C8" s="355" t="s">
        <v>549</v>
      </c>
      <c r="D8" s="517">
        <v>10</v>
      </c>
      <c r="E8" s="396">
        <v>2.7777777777777776E-2</v>
      </c>
      <c r="F8" s="396">
        <v>3.170138888888889E-2</v>
      </c>
      <c r="G8" s="396">
        <f>SUM(F8-E8)</f>
        <v>3.9236111111111138E-3</v>
      </c>
      <c r="H8" s="396">
        <v>6.9444444444444447E-4</v>
      </c>
      <c r="I8" s="396">
        <f>SUM(G8+H8)</f>
        <v>4.6180555555555584E-3</v>
      </c>
      <c r="J8" s="396" t="s">
        <v>624</v>
      </c>
      <c r="K8" s="565">
        <v>31</v>
      </c>
      <c r="L8" s="566"/>
      <c r="M8" s="247">
        <v>1</v>
      </c>
      <c r="N8" s="71" t="s">
        <v>522</v>
      </c>
      <c r="O8" s="250">
        <v>11</v>
      </c>
      <c r="P8" s="396">
        <v>3.0555555555555555E-2</v>
      </c>
      <c r="Q8" s="396">
        <v>3.3101851851851848E-2</v>
      </c>
      <c r="R8" s="396">
        <f t="shared" ref="R8:R15" si="0">SUM(Q8-P8)</f>
        <v>2.546296296296293E-3</v>
      </c>
      <c r="S8" s="396">
        <v>6.9444444444444447E-4</v>
      </c>
      <c r="T8" s="396">
        <f t="shared" ref="T8:T15" si="1">SUM(R8+S8)</f>
        <v>3.2407407407407376E-3</v>
      </c>
      <c r="U8" s="541"/>
      <c r="V8" s="559">
        <v>26</v>
      </c>
      <c r="W8" s="559"/>
      <c r="X8" s="689">
        <f>SUM(L8+L9+L10+W8+W9+W10)</f>
        <v>48</v>
      </c>
      <c r="Y8" s="685">
        <v>16</v>
      </c>
      <c r="AA8" s="9"/>
      <c r="AB8" s="555"/>
      <c r="AC8" s="555"/>
      <c r="AD8" s="587" t="s">
        <v>28</v>
      </c>
      <c r="AE8" s="588">
        <f>SUM($X$56)</f>
        <v>2</v>
      </c>
      <c r="AF8" s="589">
        <v>1</v>
      </c>
      <c r="AG8" s="9"/>
    </row>
    <row r="9" spans="1:64" ht="18.75" customHeight="1" thickBot="1" x14ac:dyDescent="0.45">
      <c r="A9" s="385">
        <v>2</v>
      </c>
      <c r="B9" s="388" t="s">
        <v>4</v>
      </c>
      <c r="C9" s="391" t="s">
        <v>552</v>
      </c>
      <c r="D9" s="400">
        <v>14</v>
      </c>
      <c r="E9" s="397">
        <v>2.9166666666666664E-2</v>
      </c>
      <c r="F9" s="398">
        <v>3.2708333333333332E-2</v>
      </c>
      <c r="G9" s="397">
        <f>SUM(F9-E9)</f>
        <v>3.5416666666666687E-3</v>
      </c>
      <c r="H9" s="397">
        <v>6.9444444444444447E-4</v>
      </c>
      <c r="I9" s="397">
        <f>SUM(G9+H9)</f>
        <v>4.2361111111111132E-3</v>
      </c>
      <c r="J9" s="397" t="s">
        <v>624</v>
      </c>
      <c r="K9" s="567">
        <v>30</v>
      </c>
      <c r="L9" s="568">
        <v>29</v>
      </c>
      <c r="M9" s="385">
        <v>2</v>
      </c>
      <c r="N9" s="519" t="s">
        <v>550</v>
      </c>
      <c r="O9" s="521">
        <v>12</v>
      </c>
      <c r="P9" s="397">
        <v>3.1944444444444449E-2</v>
      </c>
      <c r="Q9" s="398">
        <v>3.453703703703704E-2</v>
      </c>
      <c r="R9" s="397">
        <f t="shared" si="0"/>
        <v>2.5925925925925908E-3</v>
      </c>
      <c r="S9" s="397">
        <v>6.9444444444444447E-4</v>
      </c>
      <c r="T9" s="397">
        <f t="shared" si="1"/>
        <v>3.2870370370370354E-3</v>
      </c>
      <c r="U9" s="542"/>
      <c r="V9" s="560">
        <v>27</v>
      </c>
      <c r="W9" s="560"/>
      <c r="X9" s="657"/>
      <c r="Y9" s="657"/>
      <c r="AA9" s="432"/>
      <c r="AB9" s="556"/>
      <c r="AC9" s="556"/>
      <c r="AD9" s="590" t="s">
        <v>9</v>
      </c>
      <c r="AE9" s="591">
        <f>SUM($X$23)</f>
        <v>8</v>
      </c>
      <c r="AF9" s="140">
        <v>2</v>
      </c>
      <c r="AG9" s="432"/>
    </row>
    <row r="10" spans="1:64" ht="18.75" customHeight="1" thickBot="1" x14ac:dyDescent="0.45">
      <c r="A10" s="252">
        <v>3</v>
      </c>
      <c r="B10" s="76" t="s">
        <v>4</v>
      </c>
      <c r="C10" s="393"/>
      <c r="D10" s="509"/>
      <c r="E10" s="398"/>
      <c r="F10" s="398"/>
      <c r="G10" s="397"/>
      <c r="H10" s="397"/>
      <c r="I10" s="398"/>
      <c r="J10" s="540"/>
      <c r="K10" s="167"/>
      <c r="L10" s="569"/>
      <c r="M10" s="252">
        <v>3</v>
      </c>
      <c r="N10" s="76" t="s">
        <v>551</v>
      </c>
      <c r="O10" s="511">
        <v>13</v>
      </c>
      <c r="P10" s="398">
        <v>3.3333333333333333E-2</v>
      </c>
      <c r="Q10" s="398">
        <v>3.6180555555555556E-2</v>
      </c>
      <c r="R10" s="397">
        <f t="shared" si="0"/>
        <v>2.8472222222222232E-3</v>
      </c>
      <c r="S10" s="397">
        <v>0</v>
      </c>
      <c r="T10" s="545">
        <f t="shared" si="1"/>
        <v>2.8472222222222232E-3</v>
      </c>
      <c r="U10" s="545"/>
      <c r="V10" s="561">
        <v>21</v>
      </c>
      <c r="W10" s="561">
        <v>19</v>
      </c>
      <c r="X10" s="658"/>
      <c r="Y10" s="658"/>
      <c r="AA10" s="423"/>
      <c r="AB10" s="556"/>
      <c r="AC10" s="555"/>
      <c r="AD10" s="590" t="s">
        <v>11</v>
      </c>
      <c r="AE10" s="162">
        <f>SUM($X$29)</f>
        <v>8</v>
      </c>
      <c r="AF10" s="36">
        <v>2</v>
      </c>
      <c r="AG10" s="423"/>
    </row>
    <row r="11" spans="1:64" ht="18.75" customHeight="1" thickBot="1" x14ac:dyDescent="0.45">
      <c r="A11" s="247">
        <v>4</v>
      </c>
      <c r="B11" s="71" t="s">
        <v>5</v>
      </c>
      <c r="C11" s="409" t="s">
        <v>519</v>
      </c>
      <c r="D11" s="376">
        <v>21</v>
      </c>
      <c r="E11" s="396">
        <v>3.3333333333333333E-2</v>
      </c>
      <c r="F11" s="396">
        <v>3.6585648148148145E-2</v>
      </c>
      <c r="G11" s="396">
        <f>SUM(F11-E11)</f>
        <v>3.252314814814812E-3</v>
      </c>
      <c r="H11" s="396">
        <v>0</v>
      </c>
      <c r="I11" s="396">
        <f>SUM(G11+H11)</f>
        <v>3.252314814814812E-3</v>
      </c>
      <c r="J11" s="396" t="s">
        <v>624</v>
      </c>
      <c r="K11" s="565">
        <v>27</v>
      </c>
      <c r="L11" s="566">
        <v>26</v>
      </c>
      <c r="M11" s="247">
        <v>4</v>
      </c>
      <c r="N11" s="71" t="s">
        <v>584</v>
      </c>
      <c r="O11" s="250">
        <v>24</v>
      </c>
      <c r="P11" s="396">
        <v>3.6111111111111115E-2</v>
      </c>
      <c r="Q11" s="396">
        <v>3.802083333333333E-2</v>
      </c>
      <c r="R11" s="396">
        <f t="shared" si="0"/>
        <v>1.9097222222222154E-3</v>
      </c>
      <c r="S11" s="396">
        <v>6.9444444444444447E-4</v>
      </c>
      <c r="T11" s="396">
        <f t="shared" si="1"/>
        <v>2.60416666666666E-3</v>
      </c>
      <c r="U11" s="541"/>
      <c r="V11" s="559">
        <v>15</v>
      </c>
      <c r="W11" s="249">
        <v>13</v>
      </c>
      <c r="X11" s="685">
        <f>SUM(L11+L12+L13+W11+W12+W13)</f>
        <v>39</v>
      </c>
      <c r="Y11" s="685">
        <v>12</v>
      </c>
      <c r="AA11" s="423"/>
      <c r="AB11" s="557"/>
      <c r="AC11" s="555"/>
      <c r="AD11" s="165" t="s">
        <v>10</v>
      </c>
      <c r="AE11" s="585">
        <f>SUM($X$26)</f>
        <v>12</v>
      </c>
      <c r="AF11" s="526">
        <v>4</v>
      </c>
      <c r="AG11" s="423"/>
    </row>
    <row r="12" spans="1:64" ht="18.75" customHeight="1" thickBot="1" x14ac:dyDescent="0.45">
      <c r="A12" s="385">
        <v>5</v>
      </c>
      <c r="B12" s="388" t="s">
        <v>5</v>
      </c>
      <c r="C12" s="388" t="s">
        <v>556</v>
      </c>
      <c r="D12" s="400">
        <v>23</v>
      </c>
      <c r="E12" s="397">
        <v>3.4722222222222224E-2</v>
      </c>
      <c r="F12" s="398">
        <v>3.8703703703703705E-2</v>
      </c>
      <c r="G12" s="397">
        <f>SUM(F12-E12)</f>
        <v>3.9814814814814817E-3</v>
      </c>
      <c r="H12" s="397">
        <v>6.9444444444444447E-4</v>
      </c>
      <c r="I12" s="397">
        <f>SUM(G12+H12)</f>
        <v>4.6759259259259263E-3</v>
      </c>
      <c r="J12" s="397" t="s">
        <v>624</v>
      </c>
      <c r="K12" s="567">
        <v>32</v>
      </c>
      <c r="L12" s="568"/>
      <c r="M12" s="385">
        <v>5</v>
      </c>
      <c r="N12" s="519" t="s">
        <v>586</v>
      </c>
      <c r="O12" s="521">
        <v>25</v>
      </c>
      <c r="P12" s="397">
        <v>3.7499999999999999E-2</v>
      </c>
      <c r="Q12" s="398">
        <v>4.0567129629629627E-2</v>
      </c>
      <c r="R12" s="397">
        <f t="shared" si="0"/>
        <v>3.067129629629628E-3</v>
      </c>
      <c r="S12" s="397">
        <v>6.9444444444444447E-4</v>
      </c>
      <c r="T12" s="397">
        <f t="shared" si="1"/>
        <v>3.7615740740740726E-3</v>
      </c>
      <c r="U12" s="542" t="s">
        <v>624</v>
      </c>
      <c r="V12" s="560">
        <v>40</v>
      </c>
      <c r="W12" s="400"/>
      <c r="X12" s="657"/>
      <c r="Y12" s="657"/>
      <c r="AA12" s="423"/>
      <c r="AB12" s="556"/>
      <c r="AC12" s="555"/>
      <c r="AD12" s="143" t="s">
        <v>6</v>
      </c>
      <c r="AE12" s="157">
        <f>SUM($X$14)</f>
        <v>12</v>
      </c>
      <c r="AF12" s="527">
        <v>4</v>
      </c>
      <c r="AG12" s="423"/>
    </row>
    <row r="13" spans="1:64" ht="18.75" customHeight="1" thickBot="1" x14ac:dyDescent="0.3">
      <c r="A13" s="252">
        <v>6</v>
      </c>
      <c r="B13" s="76" t="s">
        <v>5</v>
      </c>
      <c r="C13" s="413"/>
      <c r="D13" s="509"/>
      <c r="E13" s="398"/>
      <c r="F13" s="398"/>
      <c r="G13" s="397"/>
      <c r="H13" s="397"/>
      <c r="I13" s="398"/>
      <c r="J13" s="540"/>
      <c r="K13" s="167"/>
      <c r="L13" s="569"/>
      <c r="M13" s="252">
        <v>6</v>
      </c>
      <c r="N13" s="76" t="s">
        <v>585</v>
      </c>
      <c r="O13" s="511">
        <v>22</v>
      </c>
      <c r="P13" s="398">
        <v>3.888888888888889E-2</v>
      </c>
      <c r="Q13" s="398">
        <v>4.2164351851851856E-2</v>
      </c>
      <c r="R13" s="397">
        <f t="shared" si="0"/>
        <v>3.2754629629629661E-3</v>
      </c>
      <c r="S13" s="397">
        <v>6.9444444444444447E-4</v>
      </c>
      <c r="T13" s="545">
        <f t="shared" si="1"/>
        <v>3.9699074074074107E-3</v>
      </c>
      <c r="U13" s="545" t="s">
        <v>624</v>
      </c>
      <c r="V13" s="561">
        <v>42</v>
      </c>
      <c r="W13" s="510"/>
      <c r="X13" s="658"/>
      <c r="Y13" s="658"/>
      <c r="AA13" s="433"/>
      <c r="AB13" s="555"/>
      <c r="AC13" s="556"/>
      <c r="AD13" s="424" t="s">
        <v>16</v>
      </c>
      <c r="AE13" s="585">
        <f>SUM($X$44)</f>
        <v>15</v>
      </c>
      <c r="AF13" s="1">
        <v>6</v>
      </c>
      <c r="AG13" s="49"/>
    </row>
    <row r="14" spans="1:64" ht="18.75" customHeight="1" thickBot="1" x14ac:dyDescent="0.3">
      <c r="A14" s="247">
        <v>7</v>
      </c>
      <c r="B14" s="71" t="s">
        <v>6</v>
      </c>
      <c r="C14" s="355" t="s">
        <v>565</v>
      </c>
      <c r="D14" s="249">
        <v>31</v>
      </c>
      <c r="E14" s="396">
        <v>3.4722222222222224E-2</v>
      </c>
      <c r="F14" s="396">
        <v>3.6736111111111108E-2</v>
      </c>
      <c r="G14" s="396">
        <f>SUM(F14-E14)</f>
        <v>2.0138888888888845E-3</v>
      </c>
      <c r="H14" s="396">
        <v>0</v>
      </c>
      <c r="I14" s="396">
        <f>SUM(G14+H14)</f>
        <v>2.0138888888888845E-3</v>
      </c>
      <c r="J14" s="396"/>
      <c r="K14" s="565">
        <v>9</v>
      </c>
      <c r="L14" s="566">
        <v>9</v>
      </c>
      <c r="M14" s="247">
        <v>7</v>
      </c>
      <c r="N14" s="71" t="s">
        <v>612</v>
      </c>
      <c r="O14" s="250">
        <v>33</v>
      </c>
      <c r="P14" s="396">
        <v>3.7499999999999999E-2</v>
      </c>
      <c r="Q14" s="396">
        <v>4.1203703703703708E-2</v>
      </c>
      <c r="R14" s="396">
        <f t="shared" si="0"/>
        <v>3.703703703703709E-3</v>
      </c>
      <c r="S14" s="396">
        <v>6.9444444444444447E-4</v>
      </c>
      <c r="T14" s="396">
        <f t="shared" si="1"/>
        <v>4.3981481481481536E-3</v>
      </c>
      <c r="U14" s="541"/>
      <c r="V14" s="559">
        <v>36</v>
      </c>
      <c r="W14" s="399"/>
      <c r="X14" s="685">
        <f>SUM(L14+L15+L16+W14+W15+W16)</f>
        <v>12</v>
      </c>
      <c r="Y14" s="685">
        <v>4</v>
      </c>
      <c r="AA14" s="9"/>
      <c r="AB14" s="555"/>
      <c r="AC14" s="557"/>
      <c r="AD14" s="143" t="s">
        <v>7</v>
      </c>
      <c r="AE14" s="157">
        <f>SUM($X$17)</f>
        <v>19</v>
      </c>
      <c r="AF14" s="526">
        <v>7</v>
      </c>
      <c r="AG14" s="9"/>
    </row>
    <row r="15" spans="1:64" ht="18.75" customHeight="1" thickBot="1" x14ac:dyDescent="0.45">
      <c r="A15" s="385">
        <v>8</v>
      </c>
      <c r="B15" s="388" t="s">
        <v>6</v>
      </c>
      <c r="C15" s="391" t="s">
        <v>566</v>
      </c>
      <c r="D15" s="399">
        <v>32</v>
      </c>
      <c r="E15" s="397">
        <v>3.6111111111111115E-2</v>
      </c>
      <c r="F15" s="398">
        <v>3.7754629629629631E-2</v>
      </c>
      <c r="G15" s="397">
        <f>SUM(F15-E15)</f>
        <v>1.6435185185185164E-3</v>
      </c>
      <c r="H15" s="397">
        <v>6.9444444444444447E-4</v>
      </c>
      <c r="I15" s="397">
        <f>SUM(G15+H15)</f>
        <v>2.337962962962961E-3</v>
      </c>
      <c r="J15" s="397"/>
      <c r="K15" s="567">
        <v>13</v>
      </c>
      <c r="L15" s="568"/>
      <c r="M15" s="385">
        <v>8</v>
      </c>
      <c r="N15" s="551" t="s">
        <v>568</v>
      </c>
      <c r="O15" s="552">
        <v>34</v>
      </c>
      <c r="P15" s="445">
        <v>3.888888888888889E-2</v>
      </c>
      <c r="Q15" s="444">
        <v>4.0162037037037038E-2</v>
      </c>
      <c r="R15" s="445">
        <f t="shared" si="0"/>
        <v>1.2731481481481483E-3</v>
      </c>
      <c r="S15" s="445">
        <v>0</v>
      </c>
      <c r="T15" s="445">
        <f t="shared" si="1"/>
        <v>1.2731481481481483E-3</v>
      </c>
      <c r="U15" s="472"/>
      <c r="V15" s="580">
        <v>3</v>
      </c>
      <c r="W15" s="562">
        <v>3</v>
      </c>
      <c r="X15" s="657"/>
      <c r="Y15" s="657"/>
      <c r="AA15" s="432"/>
      <c r="AB15" s="555"/>
      <c r="AC15" s="556"/>
      <c r="AD15" s="424" t="s">
        <v>13</v>
      </c>
      <c r="AE15" s="585">
        <f>SUM($X$35)</f>
        <v>19</v>
      </c>
      <c r="AF15" s="527">
        <v>7</v>
      </c>
      <c r="AG15" s="432"/>
    </row>
    <row r="16" spans="1:64" ht="18.75" customHeight="1" thickBot="1" x14ac:dyDescent="0.45">
      <c r="A16" s="252">
        <v>9</v>
      </c>
      <c r="B16" s="76" t="s">
        <v>6</v>
      </c>
      <c r="C16" s="393"/>
      <c r="D16" s="509"/>
      <c r="E16" s="398"/>
      <c r="F16" s="398"/>
      <c r="G16" s="397"/>
      <c r="H16" s="397"/>
      <c r="I16" s="398"/>
      <c r="J16" s="540"/>
      <c r="K16" s="167"/>
      <c r="L16" s="569"/>
      <c r="M16" s="252">
        <v>9</v>
      </c>
      <c r="N16" s="76"/>
      <c r="O16" s="511"/>
      <c r="P16" s="398"/>
      <c r="Q16" s="398"/>
      <c r="R16" s="397"/>
      <c r="S16" s="397"/>
      <c r="T16" s="545"/>
      <c r="U16" s="545"/>
      <c r="V16" s="561"/>
      <c r="W16" s="560"/>
      <c r="X16" s="658"/>
      <c r="Y16" s="658"/>
      <c r="AA16" s="423"/>
      <c r="AB16" s="557"/>
      <c r="AC16" s="555"/>
      <c r="AD16" s="143" t="s">
        <v>12</v>
      </c>
      <c r="AE16" s="157">
        <f>SUM($X$32)</f>
        <v>22</v>
      </c>
      <c r="AF16" s="1">
        <v>9</v>
      </c>
      <c r="AG16" s="423"/>
    </row>
    <row r="17" spans="1:33" ht="18.75" customHeight="1" thickBot="1" x14ac:dyDescent="0.45">
      <c r="A17" s="247">
        <v>10</v>
      </c>
      <c r="B17" s="71" t="s">
        <v>7</v>
      </c>
      <c r="C17" s="165" t="s">
        <v>595</v>
      </c>
      <c r="D17" s="517">
        <v>54</v>
      </c>
      <c r="E17" s="396">
        <v>0</v>
      </c>
      <c r="F17" s="396">
        <v>2.0486111111111113E-3</v>
      </c>
      <c r="G17" s="396">
        <f>SUM(F17-E17)</f>
        <v>2.0486111111111113E-3</v>
      </c>
      <c r="H17" s="396">
        <v>6.9444444444444447E-4</v>
      </c>
      <c r="I17" s="396">
        <f>SUM(G17+H17)</f>
        <v>2.7430555555555559E-3</v>
      </c>
      <c r="J17" s="396"/>
      <c r="K17" s="565">
        <v>17</v>
      </c>
      <c r="L17" s="566"/>
      <c r="M17" s="247">
        <v>10</v>
      </c>
      <c r="N17" s="71" t="s">
        <v>597</v>
      </c>
      <c r="O17" s="250">
        <v>59</v>
      </c>
      <c r="P17" s="396">
        <v>2.7777777777777779E-3</v>
      </c>
      <c r="Q17" s="396">
        <v>6.1805555555555563E-3</v>
      </c>
      <c r="R17" s="396">
        <f>SUM(Q17-P17)</f>
        <v>3.4027777777777784E-3</v>
      </c>
      <c r="S17" s="396">
        <v>6.9444444444444447E-4</v>
      </c>
      <c r="T17" s="396">
        <f t="shared" ref="T17:T24" si="2">SUM(R17+S17)</f>
        <v>4.0972222222222226E-3</v>
      </c>
      <c r="U17" s="541"/>
      <c r="V17" s="559">
        <v>33</v>
      </c>
      <c r="W17" s="249"/>
      <c r="X17" s="685">
        <f>SUM(L17+L18+L19+W17+W18+W19)</f>
        <v>19</v>
      </c>
      <c r="Y17" s="685">
        <v>7</v>
      </c>
      <c r="AA17" s="423"/>
      <c r="AB17" s="557"/>
      <c r="AC17" s="555"/>
      <c r="AD17" s="424" t="s">
        <v>17</v>
      </c>
      <c r="AE17" s="585">
        <f>SUM($X$47)</f>
        <v>31</v>
      </c>
      <c r="AF17" s="526">
        <v>10</v>
      </c>
      <c r="AG17" s="423"/>
    </row>
    <row r="18" spans="1:33" ht="18.75" customHeight="1" thickBot="1" x14ac:dyDescent="0.45">
      <c r="A18" s="385">
        <v>11</v>
      </c>
      <c r="B18" s="388" t="s">
        <v>7</v>
      </c>
      <c r="C18" s="411" t="s">
        <v>596</v>
      </c>
      <c r="D18" s="400">
        <v>58</v>
      </c>
      <c r="E18" s="397">
        <v>1.3888888888888889E-3</v>
      </c>
      <c r="F18" s="398">
        <v>3.5185185185185185E-3</v>
      </c>
      <c r="G18" s="397">
        <f>SUM(F18-E18)</f>
        <v>2.1296296296296298E-3</v>
      </c>
      <c r="H18" s="397">
        <v>0</v>
      </c>
      <c r="I18" s="397">
        <f>SUM(G18+H18)</f>
        <v>2.1296296296296298E-3</v>
      </c>
      <c r="J18" s="397"/>
      <c r="K18" s="567">
        <v>12</v>
      </c>
      <c r="L18" s="568">
        <v>11</v>
      </c>
      <c r="M18" s="385">
        <v>11</v>
      </c>
      <c r="N18" s="519" t="s">
        <v>598</v>
      </c>
      <c r="O18" s="521">
        <v>53</v>
      </c>
      <c r="P18" s="397">
        <v>4.1666666666666666E-3</v>
      </c>
      <c r="Q18" s="398">
        <v>6.8634259259259256E-3</v>
      </c>
      <c r="R18" s="397">
        <f>SUM(Q18-P18)</f>
        <v>2.696759259259259E-3</v>
      </c>
      <c r="S18" s="397">
        <v>6.9444444444444447E-4</v>
      </c>
      <c r="T18" s="397">
        <f t="shared" si="2"/>
        <v>3.3912037037037036E-3</v>
      </c>
      <c r="U18" s="542"/>
      <c r="V18" s="560">
        <v>29</v>
      </c>
      <c r="W18" s="400"/>
      <c r="X18" s="657"/>
      <c r="Y18" s="657"/>
      <c r="AA18" s="423"/>
      <c r="AB18" s="556"/>
      <c r="AC18" s="555"/>
      <c r="AD18" s="143" t="s">
        <v>582</v>
      </c>
      <c r="AE18" s="157">
        <f>SUM($X$68)</f>
        <v>36</v>
      </c>
      <c r="AF18" s="527">
        <v>11</v>
      </c>
      <c r="AG18" s="423"/>
    </row>
    <row r="19" spans="1:33" ht="18.75" customHeight="1" thickBot="1" x14ac:dyDescent="0.3">
      <c r="A19" s="387">
        <v>12</v>
      </c>
      <c r="B19" s="390" t="s">
        <v>7</v>
      </c>
      <c r="C19" s="392"/>
      <c r="D19" s="509"/>
      <c r="E19" s="398"/>
      <c r="F19" s="398"/>
      <c r="G19" s="397"/>
      <c r="H19" s="397"/>
      <c r="I19" s="398"/>
      <c r="J19" s="540"/>
      <c r="K19" s="167"/>
      <c r="L19" s="570"/>
      <c r="M19" s="387">
        <v>12</v>
      </c>
      <c r="N19" s="390" t="s">
        <v>599</v>
      </c>
      <c r="O19" s="511">
        <v>51</v>
      </c>
      <c r="P19" s="398">
        <v>0</v>
      </c>
      <c r="Q19" s="398">
        <v>1.9444444444444442E-3</v>
      </c>
      <c r="R19" s="397">
        <f>SUM(Q19-P19)</f>
        <v>1.9444444444444442E-3</v>
      </c>
      <c r="S19" s="397">
        <v>0</v>
      </c>
      <c r="T19" s="545">
        <f t="shared" si="2"/>
        <v>1.9444444444444442E-3</v>
      </c>
      <c r="U19" s="545" t="s">
        <v>628</v>
      </c>
      <c r="V19" s="561">
        <v>9</v>
      </c>
      <c r="W19" s="509">
        <v>8</v>
      </c>
      <c r="X19" s="658"/>
      <c r="Y19" s="657"/>
      <c r="AA19" s="433"/>
      <c r="AB19" s="555"/>
      <c r="AC19" s="556"/>
      <c r="AD19" s="424" t="s">
        <v>5</v>
      </c>
      <c r="AE19" s="585">
        <f>SUM($X$11)</f>
        <v>39</v>
      </c>
      <c r="AF19" s="1">
        <v>12</v>
      </c>
      <c r="AG19" s="434"/>
    </row>
    <row r="20" spans="1:33" ht="18.75" customHeight="1" thickBot="1" x14ac:dyDescent="0.3">
      <c r="A20" s="247">
        <v>13</v>
      </c>
      <c r="B20" s="71" t="s">
        <v>8</v>
      </c>
      <c r="C20" s="165" t="s">
        <v>613</v>
      </c>
      <c r="D20" s="249"/>
      <c r="E20" s="396">
        <v>0</v>
      </c>
      <c r="F20" s="396">
        <v>0</v>
      </c>
      <c r="G20" s="396">
        <f>SUM(F20-E20)</f>
        <v>0</v>
      </c>
      <c r="H20" s="396">
        <v>0</v>
      </c>
      <c r="I20" s="396">
        <f>SUM(G20+H20)</f>
        <v>0</v>
      </c>
      <c r="J20" s="396" t="s">
        <v>621</v>
      </c>
      <c r="K20" s="565">
        <v>36</v>
      </c>
      <c r="L20" s="566">
        <v>36</v>
      </c>
      <c r="M20" s="247">
        <v>13</v>
      </c>
      <c r="N20" s="71" t="s">
        <v>615</v>
      </c>
      <c r="O20" s="250"/>
      <c r="P20" s="396">
        <v>0</v>
      </c>
      <c r="Q20" s="396">
        <v>0</v>
      </c>
      <c r="R20" s="396">
        <f>SUM(Q20-P20)</f>
        <v>0</v>
      </c>
      <c r="S20" s="396">
        <v>0</v>
      </c>
      <c r="T20" s="396">
        <f t="shared" si="2"/>
        <v>0</v>
      </c>
      <c r="U20" s="541" t="s">
        <v>621</v>
      </c>
      <c r="V20" s="559">
        <v>43</v>
      </c>
      <c r="W20" s="249"/>
      <c r="X20" s="685">
        <f>SUM(L20+L21+L22+W20+W21+W22)</f>
        <v>79</v>
      </c>
      <c r="Y20" s="685">
        <v>19</v>
      </c>
      <c r="AA20" s="9"/>
      <c r="AB20" s="555"/>
      <c r="AC20" s="557"/>
      <c r="AD20" s="143" t="s">
        <v>21</v>
      </c>
      <c r="AE20" s="157">
        <f>SUM($X$53)</f>
        <v>39</v>
      </c>
      <c r="AF20" s="526">
        <v>12</v>
      </c>
      <c r="AG20" s="9"/>
    </row>
    <row r="21" spans="1:33" ht="18.75" customHeight="1" thickBot="1" x14ac:dyDescent="0.45">
      <c r="A21" s="385">
        <v>14</v>
      </c>
      <c r="B21" s="388" t="s">
        <v>8</v>
      </c>
      <c r="C21" s="411" t="s">
        <v>614</v>
      </c>
      <c r="D21" s="400"/>
      <c r="E21" s="397">
        <v>0</v>
      </c>
      <c r="F21" s="398">
        <v>0</v>
      </c>
      <c r="G21" s="397">
        <f>SUM(F21-E21)</f>
        <v>0</v>
      </c>
      <c r="H21" s="397">
        <v>0</v>
      </c>
      <c r="I21" s="397">
        <f>SUM(G21+H21)</f>
        <v>0</v>
      </c>
      <c r="J21" s="397" t="s">
        <v>621</v>
      </c>
      <c r="K21" s="567">
        <v>36</v>
      </c>
      <c r="L21" s="568"/>
      <c r="M21" s="385">
        <v>14</v>
      </c>
      <c r="N21" s="388" t="s">
        <v>616</v>
      </c>
      <c r="O21" s="410"/>
      <c r="P21" s="397">
        <v>0</v>
      </c>
      <c r="Q21" s="398">
        <v>0</v>
      </c>
      <c r="R21" s="397">
        <f>SUM(Q21-P21)</f>
        <v>0</v>
      </c>
      <c r="S21" s="397">
        <v>0</v>
      </c>
      <c r="T21" s="397">
        <f t="shared" si="2"/>
        <v>0</v>
      </c>
      <c r="U21" s="542" t="s">
        <v>621</v>
      </c>
      <c r="V21" s="560">
        <v>43</v>
      </c>
      <c r="W21" s="562">
        <v>43</v>
      </c>
      <c r="X21" s="657"/>
      <c r="Y21" s="657"/>
      <c r="AA21" s="432"/>
      <c r="AB21" s="556"/>
      <c r="AC21" s="556"/>
      <c r="AD21" s="424" t="s">
        <v>22</v>
      </c>
      <c r="AE21" s="585">
        <f>SUM($X$62)</f>
        <v>43</v>
      </c>
      <c r="AF21" s="505">
        <v>14</v>
      </c>
      <c r="AG21" s="432"/>
    </row>
    <row r="22" spans="1:33" ht="18.75" customHeight="1" thickBot="1" x14ac:dyDescent="0.45">
      <c r="A22" s="252">
        <v>15</v>
      </c>
      <c r="B22" s="76" t="s">
        <v>8</v>
      </c>
      <c r="C22" s="402"/>
      <c r="D22" s="254"/>
      <c r="E22" s="398"/>
      <c r="F22" s="398"/>
      <c r="G22" s="397"/>
      <c r="H22" s="397"/>
      <c r="I22" s="398"/>
      <c r="J22" s="540"/>
      <c r="K22" s="167"/>
      <c r="L22" s="569"/>
      <c r="M22" s="252">
        <v>15</v>
      </c>
      <c r="N22" s="76"/>
      <c r="O22" s="255"/>
      <c r="P22" s="398"/>
      <c r="Q22" s="398"/>
      <c r="R22" s="397"/>
      <c r="S22" s="397"/>
      <c r="T22" s="545">
        <f t="shared" si="2"/>
        <v>0</v>
      </c>
      <c r="U22" s="545"/>
      <c r="V22" s="561"/>
      <c r="W22" s="561"/>
      <c r="X22" s="658"/>
      <c r="Y22" s="658"/>
      <c r="AA22" s="423"/>
      <c r="AB22" s="555"/>
      <c r="AC22" s="555"/>
      <c r="AD22" s="592" t="s">
        <v>14</v>
      </c>
      <c r="AE22" s="157">
        <f>SUM($X$38)</f>
        <v>44</v>
      </c>
      <c r="AF22" s="1">
        <v>15</v>
      </c>
      <c r="AG22" s="423"/>
    </row>
    <row r="23" spans="1:33" ht="18.75" customHeight="1" thickBot="1" x14ac:dyDescent="0.45">
      <c r="A23" s="247">
        <v>16</v>
      </c>
      <c r="B23" s="550" t="s">
        <v>9</v>
      </c>
      <c r="C23" s="357" t="s">
        <v>608</v>
      </c>
      <c r="D23" s="509">
        <v>70</v>
      </c>
      <c r="E23" s="396">
        <v>1.6666666666666666E-2</v>
      </c>
      <c r="F23" s="396">
        <v>1.8263888888888889E-2</v>
      </c>
      <c r="G23" s="396">
        <f>SUM(F23-E23)</f>
        <v>1.5972222222222221E-3</v>
      </c>
      <c r="H23" s="396">
        <v>0</v>
      </c>
      <c r="I23" s="396">
        <f>SUM(G23+H23)</f>
        <v>1.5972222222222221E-3</v>
      </c>
      <c r="J23" s="396"/>
      <c r="K23" s="565">
        <v>4</v>
      </c>
      <c r="L23" s="566">
        <v>4</v>
      </c>
      <c r="M23" s="247">
        <v>16</v>
      </c>
      <c r="N23" s="389" t="s">
        <v>610</v>
      </c>
      <c r="O23" s="395">
        <v>71</v>
      </c>
      <c r="P23" s="396">
        <v>1.9444444444444445E-2</v>
      </c>
      <c r="Q23" s="396">
        <v>2.0972222222222222E-2</v>
      </c>
      <c r="R23" s="396">
        <f>SUM(Q23-P23)</f>
        <v>1.5277777777777772E-3</v>
      </c>
      <c r="S23" s="396">
        <v>0</v>
      </c>
      <c r="T23" s="396">
        <f t="shared" si="2"/>
        <v>1.5277777777777772E-3</v>
      </c>
      <c r="U23" s="541"/>
      <c r="V23" s="559">
        <v>4</v>
      </c>
      <c r="W23" s="559">
        <v>4</v>
      </c>
      <c r="X23" s="686">
        <f>SUM(L23+L24+L25+W23+W24+W25)</f>
        <v>8</v>
      </c>
      <c r="Y23" s="686">
        <v>2</v>
      </c>
      <c r="AA23" s="423"/>
      <c r="AB23" s="555"/>
      <c r="AC23" s="555"/>
      <c r="AD23" s="143" t="s">
        <v>4</v>
      </c>
      <c r="AE23" s="585">
        <f>SUM($X$8)</f>
        <v>48</v>
      </c>
      <c r="AF23" s="504">
        <v>16</v>
      </c>
      <c r="AG23" s="423"/>
    </row>
    <row r="24" spans="1:33" ht="18.75" customHeight="1" thickBot="1" x14ac:dyDescent="0.45">
      <c r="A24" s="385">
        <v>17</v>
      </c>
      <c r="B24" s="548" t="s">
        <v>9</v>
      </c>
      <c r="C24" s="391" t="s">
        <v>609</v>
      </c>
      <c r="D24" s="400">
        <v>72</v>
      </c>
      <c r="E24" s="397">
        <v>1.8055555555555557E-2</v>
      </c>
      <c r="F24" s="398">
        <v>1.9421296296296294E-2</v>
      </c>
      <c r="G24" s="397">
        <f>SUM(F24-E24)</f>
        <v>1.3657407407407368E-3</v>
      </c>
      <c r="H24" s="397">
        <v>6.9444444444444447E-4</v>
      </c>
      <c r="I24" s="397">
        <f>SUM(G24+H24)</f>
        <v>2.0601851851851814E-3</v>
      </c>
      <c r="J24" s="397"/>
      <c r="K24" s="567">
        <v>11</v>
      </c>
      <c r="L24" s="568"/>
      <c r="M24" s="385">
        <v>17</v>
      </c>
      <c r="N24" s="388" t="s">
        <v>611</v>
      </c>
      <c r="O24" s="395">
        <v>73</v>
      </c>
      <c r="P24" s="397">
        <v>2.0833333333333332E-2</v>
      </c>
      <c r="Q24" s="398">
        <v>2.2083333333333333E-2</v>
      </c>
      <c r="R24" s="397">
        <f>SUM(Q24-P24)</f>
        <v>1.2500000000000011E-3</v>
      </c>
      <c r="S24" s="397">
        <v>6.9444444444444447E-4</v>
      </c>
      <c r="T24" s="397">
        <f t="shared" si="2"/>
        <v>1.9444444444444457E-3</v>
      </c>
      <c r="U24" s="542" t="s">
        <v>629</v>
      </c>
      <c r="V24" s="560">
        <v>8</v>
      </c>
      <c r="W24" s="400"/>
      <c r="X24" s="687"/>
      <c r="Y24" s="687"/>
      <c r="AA24" s="423"/>
      <c r="AB24" s="555"/>
      <c r="AC24" s="555"/>
      <c r="AD24" s="165" t="s">
        <v>26</v>
      </c>
      <c r="AE24" s="157">
        <f>SUM($X$59)</f>
        <v>49</v>
      </c>
      <c r="AF24" s="505">
        <v>17</v>
      </c>
      <c r="AG24" s="423"/>
    </row>
    <row r="25" spans="1:33" ht="18.75" customHeight="1" thickBot="1" x14ac:dyDescent="0.3">
      <c r="A25" s="252">
        <v>18</v>
      </c>
      <c r="B25" s="582" t="s">
        <v>9</v>
      </c>
      <c r="C25" s="389"/>
      <c r="D25" s="399"/>
      <c r="E25" s="398"/>
      <c r="F25" s="398"/>
      <c r="G25" s="397"/>
      <c r="H25" s="397"/>
      <c r="I25" s="398"/>
      <c r="J25" s="540"/>
      <c r="K25" s="167"/>
      <c r="L25" s="569"/>
      <c r="M25" s="252">
        <v>18</v>
      </c>
      <c r="N25" s="390"/>
      <c r="O25" s="512"/>
      <c r="P25" s="398"/>
      <c r="Q25" s="398"/>
      <c r="R25" s="397"/>
      <c r="S25" s="397"/>
      <c r="T25" s="545"/>
      <c r="U25" s="545"/>
      <c r="V25" s="561"/>
      <c r="W25" s="513"/>
      <c r="X25" s="688"/>
      <c r="Y25" s="688"/>
      <c r="AA25" s="433"/>
      <c r="AB25" s="555"/>
      <c r="AC25" s="556"/>
      <c r="AD25" s="165" t="s">
        <v>25</v>
      </c>
      <c r="AE25" s="585">
        <f>SUM($X$65)</f>
        <v>49</v>
      </c>
      <c r="AF25" s="1">
        <v>17</v>
      </c>
      <c r="AG25" s="49"/>
    </row>
    <row r="26" spans="1:33" ht="19.5" thickBot="1" x14ac:dyDescent="0.3">
      <c r="A26" s="247">
        <v>19</v>
      </c>
      <c r="B26" s="71" t="s">
        <v>10</v>
      </c>
      <c r="C26" s="355" t="s">
        <v>523</v>
      </c>
      <c r="D26" s="517">
        <v>81</v>
      </c>
      <c r="E26" s="396">
        <v>4.027777777777778E-2</v>
      </c>
      <c r="F26" s="396">
        <v>4.1585648148148149E-2</v>
      </c>
      <c r="G26" s="396">
        <f>SUM(F26-E26)</f>
        <v>1.307870370370369E-3</v>
      </c>
      <c r="H26" s="396">
        <v>6.9444444444444447E-4</v>
      </c>
      <c r="I26" s="396">
        <f>SUM(G26+H26)</f>
        <v>2.0023148148148135E-3</v>
      </c>
      <c r="J26" s="396" t="s">
        <v>625</v>
      </c>
      <c r="K26" s="565">
        <v>7</v>
      </c>
      <c r="L26" s="566">
        <v>7</v>
      </c>
      <c r="M26" s="247">
        <v>19</v>
      </c>
      <c r="N26" s="71" t="s">
        <v>526</v>
      </c>
      <c r="O26" s="247">
        <v>83</v>
      </c>
      <c r="P26" s="396">
        <v>4.3055555555555562E-2</v>
      </c>
      <c r="Q26" s="396">
        <v>4.53587962962963E-2</v>
      </c>
      <c r="R26" s="396">
        <f>SUM(Q26-P26)</f>
        <v>2.3032407407407376E-3</v>
      </c>
      <c r="S26" s="396">
        <v>6.9444444444444447E-4</v>
      </c>
      <c r="T26" s="396">
        <f t="shared" ref="T26:T33" si="3">SUM(R26+S26)</f>
        <v>2.9976851851851822E-3</v>
      </c>
      <c r="U26" s="541"/>
      <c r="V26" s="559">
        <v>24</v>
      </c>
      <c r="W26" s="249"/>
      <c r="X26" s="685">
        <f>SUM(L26+L27+L28+W26+W27+W28)</f>
        <v>12</v>
      </c>
      <c r="Y26" s="685">
        <v>4</v>
      </c>
      <c r="AA26" s="425"/>
      <c r="AB26" s="555"/>
      <c r="AC26" s="556"/>
      <c r="AD26" s="143" t="s">
        <v>8</v>
      </c>
      <c r="AE26" s="157">
        <f>SUM($X$20)</f>
        <v>79</v>
      </c>
      <c r="AF26" s="504">
        <v>19</v>
      </c>
      <c r="AG26" s="431"/>
    </row>
    <row r="27" spans="1:33" ht="19.5" thickBot="1" x14ac:dyDescent="0.3">
      <c r="A27" s="385">
        <v>20</v>
      </c>
      <c r="B27" s="388" t="s">
        <v>10</v>
      </c>
      <c r="C27" s="391" t="s">
        <v>524</v>
      </c>
      <c r="D27" s="400">
        <v>82</v>
      </c>
      <c r="E27" s="397">
        <v>4.1666666666666664E-2</v>
      </c>
      <c r="F27" s="398">
        <v>4.4131944444444439E-2</v>
      </c>
      <c r="G27" s="397">
        <f>SUM(F27-E27)</f>
        <v>2.4652777777777746E-3</v>
      </c>
      <c r="H27" s="397">
        <v>6.9444444444444447E-4</v>
      </c>
      <c r="I27" s="397">
        <f>SUM(G27+H27)</f>
        <v>3.1597222222222191E-3</v>
      </c>
      <c r="J27" s="397"/>
      <c r="K27" s="567">
        <v>19</v>
      </c>
      <c r="L27" s="568"/>
      <c r="M27" s="385">
        <v>20</v>
      </c>
      <c r="N27" s="388" t="s">
        <v>525</v>
      </c>
      <c r="O27" s="386">
        <v>84</v>
      </c>
      <c r="P27" s="397">
        <v>4.4444444444444446E-2</v>
      </c>
      <c r="Q27" s="398">
        <v>4.612268518518519E-2</v>
      </c>
      <c r="R27" s="397">
        <f>SUM(Q27-P27)</f>
        <v>1.678240740740744E-3</v>
      </c>
      <c r="S27" s="397">
        <v>0</v>
      </c>
      <c r="T27" s="397">
        <f t="shared" si="3"/>
        <v>1.678240740740744E-3</v>
      </c>
      <c r="U27" s="542"/>
      <c r="V27" s="560">
        <v>5</v>
      </c>
      <c r="W27" s="399">
        <v>5</v>
      </c>
      <c r="X27" s="657"/>
      <c r="Y27" s="657"/>
      <c r="AB27" s="556"/>
      <c r="AC27" s="557"/>
      <c r="AD27" s="356" t="s">
        <v>18</v>
      </c>
      <c r="AE27" s="586">
        <f>SUM($X$50)</f>
        <v>79</v>
      </c>
      <c r="AF27" s="1">
        <v>19</v>
      </c>
    </row>
    <row r="28" spans="1:33" ht="19.5" thickBot="1" x14ac:dyDescent="0.3">
      <c r="A28" s="252">
        <v>21</v>
      </c>
      <c r="B28" s="76" t="s">
        <v>10</v>
      </c>
      <c r="C28" s="393"/>
      <c r="D28" s="510"/>
      <c r="E28" s="398"/>
      <c r="F28" s="398"/>
      <c r="G28" s="397"/>
      <c r="H28" s="397"/>
      <c r="I28" s="398"/>
      <c r="J28" s="540"/>
      <c r="K28" s="167"/>
      <c r="L28" s="569"/>
      <c r="M28" s="252">
        <v>21</v>
      </c>
      <c r="N28" s="76"/>
      <c r="O28" s="514"/>
      <c r="P28" s="398"/>
      <c r="Q28" s="398"/>
      <c r="R28" s="397"/>
      <c r="S28" s="397"/>
      <c r="T28" s="545">
        <f t="shared" si="3"/>
        <v>0</v>
      </c>
      <c r="U28" s="545"/>
      <c r="V28" s="561"/>
      <c r="W28" s="400"/>
      <c r="X28" s="658"/>
      <c r="Y28" s="658"/>
    </row>
    <row r="29" spans="1:33" ht="18.75" x14ac:dyDescent="0.25">
      <c r="A29" s="247">
        <v>22</v>
      </c>
      <c r="B29" s="550" t="s">
        <v>11</v>
      </c>
      <c r="C29" s="522" t="s">
        <v>563</v>
      </c>
      <c r="D29" s="523">
        <v>97</v>
      </c>
      <c r="E29" s="396">
        <v>4.5138888888888888E-2</v>
      </c>
      <c r="F29" s="396">
        <v>4.6469907407407411E-2</v>
      </c>
      <c r="G29" s="396">
        <f>SUM(F29-E29)</f>
        <v>1.331018518518523E-3</v>
      </c>
      <c r="H29" s="396">
        <v>6.9444444444444447E-4</v>
      </c>
      <c r="I29" s="396">
        <f>SUM(G29+H29)</f>
        <v>2.0254629629629676E-3</v>
      </c>
      <c r="J29" s="396"/>
      <c r="K29" s="565">
        <v>10</v>
      </c>
      <c r="L29" s="566"/>
      <c r="M29" s="247">
        <v>22</v>
      </c>
      <c r="N29" s="524" t="s">
        <v>560</v>
      </c>
      <c r="O29" s="521">
        <v>91</v>
      </c>
      <c r="P29" s="396">
        <v>4.7222222222222221E-2</v>
      </c>
      <c r="Q29" s="396">
        <v>4.83912037037037E-2</v>
      </c>
      <c r="R29" s="396">
        <f>SUM(Q29-P29)</f>
        <v>1.1689814814814792E-3</v>
      </c>
      <c r="S29" s="396">
        <v>6.9444444444444447E-4</v>
      </c>
      <c r="T29" s="396">
        <f t="shared" si="3"/>
        <v>1.8634259259259238E-3</v>
      </c>
      <c r="U29" s="541"/>
      <c r="V29" s="559">
        <v>7</v>
      </c>
      <c r="W29" s="249"/>
      <c r="X29" s="686">
        <f>SUM(L29+L30+L31+W29+W30+W31)</f>
        <v>8</v>
      </c>
      <c r="Y29" s="686">
        <v>2</v>
      </c>
    </row>
    <row r="30" spans="1:33" ht="18.75" x14ac:dyDescent="0.25">
      <c r="A30" s="385">
        <v>23</v>
      </c>
      <c r="B30" s="548" t="s">
        <v>11</v>
      </c>
      <c r="C30" s="535" t="s">
        <v>520</v>
      </c>
      <c r="D30" s="537">
        <v>95</v>
      </c>
      <c r="E30" s="533">
        <v>4.5833333333333337E-2</v>
      </c>
      <c r="F30" s="532">
        <v>4.7071759259259265E-2</v>
      </c>
      <c r="G30" s="533">
        <f>SUM(F30-E30)</f>
        <v>1.2384259259259275E-3</v>
      </c>
      <c r="H30" s="533">
        <v>0</v>
      </c>
      <c r="I30" s="533">
        <f>SUM(G30+H30)</f>
        <v>1.2384259259259275E-3</v>
      </c>
      <c r="J30" s="533"/>
      <c r="K30" s="579">
        <v>2</v>
      </c>
      <c r="L30" s="568">
        <v>2</v>
      </c>
      <c r="M30" s="385">
        <v>23</v>
      </c>
      <c r="N30" s="388" t="s">
        <v>561</v>
      </c>
      <c r="O30" s="395">
        <v>93</v>
      </c>
      <c r="P30" s="397">
        <v>4.7916666666666663E-2</v>
      </c>
      <c r="Q30" s="398">
        <v>4.9062500000000002E-2</v>
      </c>
      <c r="R30" s="397">
        <f>SUM(Q30-P30)</f>
        <v>1.145833333333339E-3</v>
      </c>
      <c r="S30" s="397">
        <v>6.9444444444444447E-4</v>
      </c>
      <c r="T30" s="397">
        <f t="shared" si="3"/>
        <v>1.8402777777777836E-3</v>
      </c>
      <c r="U30" s="542"/>
      <c r="V30" s="560">
        <v>6</v>
      </c>
      <c r="W30" s="400">
        <v>6</v>
      </c>
      <c r="X30" s="687"/>
      <c r="Y30" s="687"/>
    </row>
    <row r="31" spans="1:33" ht="19.5" thickBot="1" x14ac:dyDescent="0.3">
      <c r="A31" s="252">
        <v>24</v>
      </c>
      <c r="B31" s="582" t="s">
        <v>11</v>
      </c>
      <c r="C31" s="392" t="s">
        <v>622</v>
      </c>
      <c r="D31" s="509">
        <v>98</v>
      </c>
      <c r="E31" s="414">
        <v>4.6527777777777779E-2</v>
      </c>
      <c r="F31" s="398">
        <v>4.7835648148148148E-2</v>
      </c>
      <c r="G31" s="397">
        <f>SUM(F31-E31)</f>
        <v>1.307870370370369E-3</v>
      </c>
      <c r="H31" s="397">
        <v>6.9444444444444447E-4</v>
      </c>
      <c r="I31" s="398">
        <f>SUM(G31+H31)</f>
        <v>2.0023148148148135E-3</v>
      </c>
      <c r="J31" s="540" t="s">
        <v>626</v>
      </c>
      <c r="K31" s="167">
        <v>8</v>
      </c>
      <c r="L31" s="569"/>
      <c r="M31" s="252">
        <v>24</v>
      </c>
      <c r="N31" s="390" t="s">
        <v>562</v>
      </c>
      <c r="O31" s="511">
        <v>96</v>
      </c>
      <c r="P31" s="414">
        <v>4.8611111111111112E-2</v>
      </c>
      <c r="Q31" s="398">
        <v>5.0127314814814812E-2</v>
      </c>
      <c r="R31" s="397">
        <f>SUM(Q31-P31)</f>
        <v>1.5162037037037002E-3</v>
      </c>
      <c r="S31" s="397">
        <v>6.9444444444444447E-4</v>
      </c>
      <c r="T31" s="545">
        <f t="shared" si="3"/>
        <v>2.2106481481481447E-3</v>
      </c>
      <c r="U31" s="545"/>
      <c r="V31" s="561">
        <v>11</v>
      </c>
      <c r="W31" s="510"/>
      <c r="X31" s="688"/>
      <c r="Y31" s="688"/>
    </row>
    <row r="32" spans="1:33" ht="18.75" x14ac:dyDescent="0.25">
      <c r="A32" s="247">
        <v>25</v>
      </c>
      <c r="B32" s="71" t="s">
        <v>12</v>
      </c>
      <c r="C32" s="355" t="s">
        <v>590</v>
      </c>
      <c r="D32" s="517">
        <v>4</v>
      </c>
      <c r="E32" s="396">
        <v>2.361111111111111E-2</v>
      </c>
      <c r="F32" s="396">
        <v>2.5648148148148146E-2</v>
      </c>
      <c r="G32" s="396">
        <f>SUM(F32-E32)</f>
        <v>2.0370370370370351E-3</v>
      </c>
      <c r="H32" s="396">
        <v>6.9444444444444447E-4</v>
      </c>
      <c r="I32" s="396">
        <f>SUM(G32+H32)</f>
        <v>2.7314814814814797E-3</v>
      </c>
      <c r="J32" s="396"/>
      <c r="K32" s="565">
        <v>16</v>
      </c>
      <c r="L32" s="566"/>
      <c r="M32" s="247">
        <v>25</v>
      </c>
      <c r="N32" s="71" t="s">
        <v>591</v>
      </c>
      <c r="O32" s="247">
        <v>6</v>
      </c>
      <c r="P32" s="396">
        <v>2.6388888888888889E-2</v>
      </c>
      <c r="Q32" s="396">
        <v>2.836805555555556E-2</v>
      </c>
      <c r="R32" s="396">
        <f>SUM(Q32-P32)</f>
        <v>1.9791666666666707E-3</v>
      </c>
      <c r="S32" s="396">
        <v>0</v>
      </c>
      <c r="T32" s="396">
        <f t="shared" si="3"/>
        <v>1.9791666666666707E-3</v>
      </c>
      <c r="U32" s="541"/>
      <c r="V32" s="559">
        <v>10</v>
      </c>
      <c r="W32" s="399">
        <v>9</v>
      </c>
      <c r="X32" s="685">
        <f>SUM(L32+L33+L34+W32+W33+W34)</f>
        <v>22</v>
      </c>
      <c r="Y32" s="685">
        <v>9</v>
      </c>
    </row>
    <row r="33" spans="1:25" ht="18.75" x14ac:dyDescent="0.25">
      <c r="A33" s="385">
        <v>26</v>
      </c>
      <c r="B33" s="388" t="s">
        <v>12</v>
      </c>
      <c r="C33" s="391" t="s">
        <v>593</v>
      </c>
      <c r="D33" s="400">
        <v>5</v>
      </c>
      <c r="E33" s="398">
        <v>2.4999999999999998E-2</v>
      </c>
      <c r="F33" s="398">
        <v>2.7013888888888889E-2</v>
      </c>
      <c r="G33" s="397">
        <f>SUM(F33-E33)</f>
        <v>2.0138888888888914E-3</v>
      </c>
      <c r="H33" s="397">
        <v>6.9444444444444447E-4</v>
      </c>
      <c r="I33" s="397">
        <f>SUM(G33+H33)</f>
        <v>2.708333333333336E-3</v>
      </c>
      <c r="J33" s="397"/>
      <c r="K33" s="567">
        <v>14</v>
      </c>
      <c r="L33" s="568">
        <v>13</v>
      </c>
      <c r="M33" s="385">
        <v>26</v>
      </c>
      <c r="N33" s="388" t="s">
        <v>594</v>
      </c>
      <c r="O33" s="386">
        <v>7</v>
      </c>
      <c r="P33" s="398">
        <v>2.7777777777777776E-2</v>
      </c>
      <c r="Q33" s="398">
        <v>3.0902777777777779E-2</v>
      </c>
      <c r="R33" s="397">
        <f>SUM(Q33-P33)</f>
        <v>3.1250000000000028E-3</v>
      </c>
      <c r="S33" s="397">
        <v>6.9444444444444447E-4</v>
      </c>
      <c r="T33" s="397">
        <f t="shared" si="3"/>
        <v>3.8194444444444474E-3</v>
      </c>
      <c r="U33" s="542" t="s">
        <v>624</v>
      </c>
      <c r="V33" s="560">
        <v>41</v>
      </c>
      <c r="W33" s="562"/>
      <c r="X33" s="657"/>
      <c r="Y33" s="657"/>
    </row>
    <row r="34" spans="1:25" ht="19.5" thickBot="1" x14ac:dyDescent="0.3">
      <c r="A34" s="252">
        <v>27</v>
      </c>
      <c r="B34" s="76" t="s">
        <v>12</v>
      </c>
      <c r="C34" s="393"/>
      <c r="D34" s="510"/>
      <c r="E34" s="398"/>
      <c r="F34" s="398"/>
      <c r="G34" s="397"/>
      <c r="H34" s="397"/>
      <c r="I34" s="398"/>
      <c r="J34" s="540"/>
      <c r="K34" s="167"/>
      <c r="L34" s="569"/>
      <c r="M34" s="252">
        <v>27</v>
      </c>
      <c r="N34" s="76"/>
      <c r="O34" s="514"/>
      <c r="P34" s="398"/>
      <c r="Q34" s="398"/>
      <c r="R34" s="397"/>
      <c r="S34" s="397"/>
      <c r="T34" s="545"/>
      <c r="U34" s="545"/>
      <c r="V34" s="561"/>
      <c r="W34" s="560"/>
      <c r="X34" s="658"/>
      <c r="Y34" s="658"/>
    </row>
    <row r="35" spans="1:25" ht="18.75" x14ac:dyDescent="0.25">
      <c r="A35" s="247">
        <v>28</v>
      </c>
      <c r="B35" s="389" t="s">
        <v>13</v>
      </c>
      <c r="C35" s="357" t="s">
        <v>530</v>
      </c>
      <c r="D35" s="509">
        <v>110</v>
      </c>
      <c r="E35" s="396">
        <v>2.2222222222222223E-2</v>
      </c>
      <c r="F35" s="396">
        <v>2.4016203703703706E-2</v>
      </c>
      <c r="G35" s="396">
        <f>SUM(F35-E35)</f>
        <v>1.7939814814814832E-3</v>
      </c>
      <c r="H35" s="396">
        <v>0</v>
      </c>
      <c r="I35" s="396">
        <f>SUM(G35+H35)</f>
        <v>1.7939814814814832E-3</v>
      </c>
      <c r="J35" s="396"/>
      <c r="K35" s="565">
        <v>5</v>
      </c>
      <c r="L35" s="566">
        <v>5</v>
      </c>
      <c r="M35" s="247">
        <v>28</v>
      </c>
      <c r="N35" s="389" t="s">
        <v>528</v>
      </c>
      <c r="O35" s="395">
        <v>112</v>
      </c>
      <c r="P35" s="396">
        <v>2.4999999999999998E-2</v>
      </c>
      <c r="Q35" s="396">
        <v>2.6932870370370371E-2</v>
      </c>
      <c r="R35" s="396">
        <f>SUM(Q35-P35)</f>
        <v>1.932870370370373E-3</v>
      </c>
      <c r="S35" s="396">
        <v>6.9444444444444447E-4</v>
      </c>
      <c r="T35" s="396">
        <f>SUM(R35+S35)</f>
        <v>2.6273148148148176E-3</v>
      </c>
      <c r="U35" s="541" t="s">
        <v>631</v>
      </c>
      <c r="V35" s="559">
        <v>16</v>
      </c>
      <c r="W35" s="249">
        <v>14</v>
      </c>
      <c r="X35" s="685">
        <f>SUM(L35+L36+L37+W35+W36+W37)</f>
        <v>19</v>
      </c>
      <c r="Y35" s="685">
        <v>7</v>
      </c>
    </row>
    <row r="36" spans="1:25" ht="18.75" x14ac:dyDescent="0.25">
      <c r="A36" s="385">
        <v>29</v>
      </c>
      <c r="B36" s="388" t="s">
        <v>13</v>
      </c>
      <c r="C36" s="391"/>
      <c r="D36" s="400"/>
      <c r="E36" s="397"/>
      <c r="F36" s="398"/>
      <c r="G36" s="397"/>
      <c r="H36" s="397"/>
      <c r="I36" s="397"/>
      <c r="J36" s="397"/>
      <c r="K36" s="567"/>
      <c r="L36" s="568"/>
      <c r="M36" s="385">
        <v>29</v>
      </c>
      <c r="N36" s="388" t="s">
        <v>529</v>
      </c>
      <c r="O36" s="395">
        <v>113</v>
      </c>
      <c r="P36" s="397">
        <v>2.6388888888888889E-2</v>
      </c>
      <c r="Q36" s="398">
        <v>3.0578703703703702E-2</v>
      </c>
      <c r="R36" s="397">
        <f>SUM(Q36-P36)</f>
        <v>4.1898148148148129E-3</v>
      </c>
      <c r="S36" s="397">
        <v>6.9444444444444447E-4</v>
      </c>
      <c r="T36" s="397">
        <f>SUM(R36+S36)</f>
        <v>4.8842592592592575E-3</v>
      </c>
      <c r="U36" s="542"/>
      <c r="V36" s="560">
        <v>37</v>
      </c>
      <c r="W36" s="400"/>
      <c r="X36" s="657"/>
      <c r="Y36" s="657"/>
    </row>
    <row r="37" spans="1:25" ht="19.5" thickBot="1" x14ac:dyDescent="0.3">
      <c r="A37" s="387">
        <v>30</v>
      </c>
      <c r="B37" s="390" t="s">
        <v>13</v>
      </c>
      <c r="C37" s="392" t="s">
        <v>532</v>
      </c>
      <c r="D37" s="509">
        <v>111</v>
      </c>
      <c r="E37" s="398">
        <v>2.361111111111111E-2</v>
      </c>
      <c r="F37" s="398">
        <v>2.6331018518518517E-2</v>
      </c>
      <c r="G37" s="397">
        <f>SUM(F37-E37)</f>
        <v>2.719907407407407E-3</v>
      </c>
      <c r="H37" s="397">
        <v>0</v>
      </c>
      <c r="I37" s="398">
        <f>SUM(G37+H37)</f>
        <v>2.719907407407407E-3</v>
      </c>
      <c r="J37" s="540"/>
      <c r="K37" s="167">
        <v>15</v>
      </c>
      <c r="L37" s="570"/>
      <c r="M37" s="252">
        <v>30</v>
      </c>
      <c r="N37" s="390"/>
      <c r="O37" s="511"/>
      <c r="P37" s="398"/>
      <c r="Q37" s="398"/>
      <c r="R37" s="397"/>
      <c r="S37" s="397"/>
      <c r="T37" s="545"/>
      <c r="U37" s="545"/>
      <c r="V37" s="561"/>
      <c r="W37" s="510"/>
      <c r="X37" s="658"/>
      <c r="Y37" s="658"/>
    </row>
    <row r="38" spans="1:25" ht="18.75" x14ac:dyDescent="0.25">
      <c r="A38" s="247">
        <v>31</v>
      </c>
      <c r="B38" s="71" t="s">
        <v>14</v>
      </c>
      <c r="C38" s="355" t="s">
        <v>600</v>
      </c>
      <c r="D38" s="249">
        <v>120</v>
      </c>
      <c r="E38" s="396">
        <v>5.5555555555555558E-3</v>
      </c>
      <c r="F38" s="396">
        <v>9.7453703703703713E-3</v>
      </c>
      <c r="G38" s="396">
        <f>SUM(F38-E38)</f>
        <v>4.1898148148148155E-3</v>
      </c>
      <c r="H38" s="396">
        <v>6.9444444444444447E-4</v>
      </c>
      <c r="I38" s="396">
        <f>SUM(G38+H38)</f>
        <v>4.8842592592592601E-3</v>
      </c>
      <c r="J38" s="396" t="s">
        <v>624</v>
      </c>
      <c r="K38" s="565">
        <v>34</v>
      </c>
      <c r="L38" s="566"/>
      <c r="M38" s="247">
        <v>31</v>
      </c>
      <c r="N38" s="71" t="s">
        <v>602</v>
      </c>
      <c r="O38" s="247">
        <v>122</v>
      </c>
      <c r="P38" s="396">
        <v>8.3333333333333332E-3</v>
      </c>
      <c r="Q38" s="396">
        <v>1.1921296296296298E-2</v>
      </c>
      <c r="R38" s="396">
        <f>SUM(Q38-P38)</f>
        <v>3.5879629629629647E-3</v>
      </c>
      <c r="S38" s="396">
        <v>6.9444444444444447E-4</v>
      </c>
      <c r="T38" s="396">
        <f>SUM(R38+S38)</f>
        <v>4.2824074074074093E-3</v>
      </c>
      <c r="U38" s="541"/>
      <c r="V38" s="559">
        <v>34</v>
      </c>
      <c r="W38" s="399"/>
      <c r="X38" s="685">
        <f>SUM(L38+L39+L40+W38+W39+W40)</f>
        <v>44</v>
      </c>
      <c r="Y38" s="685">
        <v>15</v>
      </c>
    </row>
    <row r="39" spans="1:25" ht="18.75" x14ac:dyDescent="0.25">
      <c r="A39" s="385">
        <v>32</v>
      </c>
      <c r="B39" s="388" t="s">
        <v>14</v>
      </c>
      <c r="C39" s="392" t="s">
        <v>601</v>
      </c>
      <c r="D39" s="400">
        <v>121</v>
      </c>
      <c r="E39" s="397">
        <v>6.9444444444444441E-3</v>
      </c>
      <c r="F39" s="398">
        <v>1.0497685185185186E-2</v>
      </c>
      <c r="G39" s="397">
        <f>SUM(F39-E39)</f>
        <v>3.5532407407407422E-3</v>
      </c>
      <c r="H39" s="397">
        <v>6.9444444444444447E-4</v>
      </c>
      <c r="I39" s="397">
        <f>SUM(G39+H39)</f>
        <v>4.2476851851851868E-3</v>
      </c>
      <c r="J39" s="397"/>
      <c r="K39" s="567">
        <v>25</v>
      </c>
      <c r="L39" s="568">
        <v>24</v>
      </c>
      <c r="M39" s="385">
        <v>32</v>
      </c>
      <c r="N39" s="388" t="s">
        <v>603</v>
      </c>
      <c r="O39" s="386">
        <v>123</v>
      </c>
      <c r="P39" s="397">
        <v>9.7222222222222224E-3</v>
      </c>
      <c r="Q39" s="398">
        <v>1.1921296296296298E-2</v>
      </c>
      <c r="R39" s="397">
        <f>SUM(Q39-P39)</f>
        <v>2.1990740740740755E-3</v>
      </c>
      <c r="S39" s="397">
        <v>6.9444444444444447E-4</v>
      </c>
      <c r="T39" s="397">
        <f>SUM(R39+S39)</f>
        <v>2.8935185185185201E-3</v>
      </c>
      <c r="U39" s="542"/>
      <c r="V39" s="560">
        <v>22</v>
      </c>
      <c r="W39" s="399">
        <v>20</v>
      </c>
      <c r="X39" s="657"/>
      <c r="Y39" s="657"/>
    </row>
    <row r="40" spans="1:25" ht="19.5" thickBot="1" x14ac:dyDescent="0.3">
      <c r="A40" s="252">
        <v>33</v>
      </c>
      <c r="B40" s="76" t="s">
        <v>14</v>
      </c>
      <c r="C40" s="393"/>
      <c r="D40" s="510"/>
      <c r="E40" s="398"/>
      <c r="F40" s="398"/>
      <c r="G40" s="397"/>
      <c r="H40" s="397"/>
      <c r="I40" s="398"/>
      <c r="J40" s="540"/>
      <c r="K40" s="167"/>
      <c r="L40" s="569"/>
      <c r="M40" s="252">
        <v>33</v>
      </c>
      <c r="N40" s="390"/>
      <c r="O40" s="512"/>
      <c r="P40" s="398"/>
      <c r="Q40" s="398"/>
      <c r="R40" s="397"/>
      <c r="S40" s="397"/>
      <c r="T40" s="545"/>
      <c r="U40" s="545"/>
      <c r="V40" s="561"/>
      <c r="W40" s="563"/>
      <c r="X40" s="658"/>
      <c r="Y40" s="657"/>
    </row>
    <row r="41" spans="1:25" ht="18.75" x14ac:dyDescent="0.25">
      <c r="A41" s="247">
        <v>34</v>
      </c>
      <c r="B41" s="71" t="s">
        <v>15</v>
      </c>
      <c r="C41" s="355"/>
      <c r="D41" s="517"/>
      <c r="E41" s="396"/>
      <c r="F41" s="396"/>
      <c r="G41" s="396"/>
      <c r="H41" s="396"/>
      <c r="I41" s="396"/>
      <c r="J41" s="396"/>
      <c r="K41" s="565"/>
      <c r="L41" s="566"/>
      <c r="M41" s="247">
        <v>34</v>
      </c>
      <c r="N41" s="71"/>
      <c r="O41" s="250"/>
      <c r="P41" s="396"/>
      <c r="Q41" s="396"/>
      <c r="R41" s="396"/>
      <c r="S41" s="396"/>
      <c r="T41" s="396"/>
      <c r="U41" s="541"/>
      <c r="V41" s="559"/>
      <c r="W41" s="559"/>
      <c r="X41" s="685">
        <f>SUM(L41+L42+L43+W41+W42+W43)</f>
        <v>0</v>
      </c>
      <c r="Y41" s="685"/>
    </row>
    <row r="42" spans="1:25" ht="18.75" x14ac:dyDescent="0.25">
      <c r="A42" s="385">
        <v>35</v>
      </c>
      <c r="B42" s="388" t="s">
        <v>15</v>
      </c>
      <c r="C42" s="391"/>
      <c r="D42" s="400"/>
      <c r="E42" s="397"/>
      <c r="F42" s="398"/>
      <c r="G42" s="397"/>
      <c r="H42" s="397"/>
      <c r="I42" s="397"/>
      <c r="J42" s="397"/>
      <c r="K42" s="567"/>
      <c r="L42" s="568"/>
      <c r="M42" s="385">
        <v>35</v>
      </c>
      <c r="N42" s="388"/>
      <c r="O42" s="395"/>
      <c r="P42" s="397"/>
      <c r="Q42" s="398"/>
      <c r="R42" s="397"/>
      <c r="S42" s="397"/>
      <c r="T42" s="397"/>
      <c r="U42" s="542"/>
      <c r="V42" s="560"/>
      <c r="W42" s="560"/>
      <c r="X42" s="657"/>
      <c r="Y42" s="657"/>
    </row>
    <row r="43" spans="1:25" ht="19.5" thickBot="1" x14ac:dyDescent="0.3">
      <c r="A43" s="252">
        <v>36</v>
      </c>
      <c r="B43" s="76" t="s">
        <v>15</v>
      </c>
      <c r="C43" s="393"/>
      <c r="D43" s="510"/>
      <c r="E43" s="398"/>
      <c r="F43" s="398"/>
      <c r="G43" s="397"/>
      <c r="H43" s="397"/>
      <c r="I43" s="398"/>
      <c r="J43" s="414"/>
      <c r="K43" s="571"/>
      <c r="L43" s="569"/>
      <c r="M43" s="252">
        <v>36</v>
      </c>
      <c r="N43" s="76"/>
      <c r="O43" s="515"/>
      <c r="P43" s="398"/>
      <c r="Q43" s="398"/>
      <c r="R43" s="397"/>
      <c r="S43" s="397"/>
      <c r="T43" s="545"/>
      <c r="U43" s="545"/>
      <c r="V43" s="561"/>
      <c r="W43" s="561"/>
      <c r="X43" s="658"/>
      <c r="Y43" s="658"/>
    </row>
    <row r="44" spans="1:25" ht="18.75" x14ac:dyDescent="0.25">
      <c r="A44" s="247">
        <v>37</v>
      </c>
      <c r="B44" s="389" t="s">
        <v>16</v>
      </c>
      <c r="C44" s="536" t="s">
        <v>514</v>
      </c>
      <c r="D44" s="538">
        <v>140</v>
      </c>
      <c r="E44" s="416">
        <v>4.8611111111111112E-3</v>
      </c>
      <c r="F44" s="416">
        <v>6.2037037037037043E-3</v>
      </c>
      <c r="G44" s="416">
        <f>SUM(F44-E44)</f>
        <v>1.3425925925925931E-3</v>
      </c>
      <c r="H44" s="416">
        <v>0</v>
      </c>
      <c r="I44" s="416">
        <f>SUM(G44+H44)</f>
        <v>1.3425925925925931E-3</v>
      </c>
      <c r="J44" s="444"/>
      <c r="K44" s="581">
        <v>3</v>
      </c>
      <c r="L44" s="573">
        <v>3</v>
      </c>
      <c r="M44" s="247">
        <v>37</v>
      </c>
      <c r="N44" s="389" t="s">
        <v>517</v>
      </c>
      <c r="O44" s="395">
        <v>142</v>
      </c>
      <c r="P44" s="396">
        <v>1.3888888888888889E-3</v>
      </c>
      <c r="Q44" s="396">
        <v>4.1782407407407402E-3</v>
      </c>
      <c r="R44" s="396">
        <f>SUM(Q44-P44)</f>
        <v>2.789351851851851E-3</v>
      </c>
      <c r="S44" s="396">
        <v>0</v>
      </c>
      <c r="T44" s="396">
        <f>SUM(R44+S44)</f>
        <v>2.789351851851851E-3</v>
      </c>
      <c r="U44" s="396"/>
      <c r="V44" s="562">
        <v>20</v>
      </c>
      <c r="W44" s="562"/>
      <c r="X44" s="657">
        <f>SUM(L44+L45+L46+W44+W45+W46)</f>
        <v>15</v>
      </c>
      <c r="Y44" s="657">
        <v>6</v>
      </c>
    </row>
    <row r="45" spans="1:25" ht="18.75" x14ac:dyDescent="0.25">
      <c r="A45" s="385">
        <v>38</v>
      </c>
      <c r="B45" s="388" t="s">
        <v>16</v>
      </c>
      <c r="C45" s="411" t="s">
        <v>515</v>
      </c>
      <c r="D45" s="400">
        <v>141</v>
      </c>
      <c r="E45" s="397">
        <v>0</v>
      </c>
      <c r="F45" s="398">
        <v>2.2337962962962967E-3</v>
      </c>
      <c r="G45" s="397">
        <f>SUM(F45-E45)</f>
        <v>2.2337962962962967E-3</v>
      </c>
      <c r="H45" s="397">
        <v>6.9444444444444447E-4</v>
      </c>
      <c r="I45" s="397">
        <f>SUM(G45+H45)</f>
        <v>2.9282407407407412E-3</v>
      </c>
      <c r="J45" s="397"/>
      <c r="K45" s="567">
        <v>18</v>
      </c>
      <c r="L45" s="568"/>
      <c r="M45" s="385">
        <v>38</v>
      </c>
      <c r="N45" s="519" t="s">
        <v>516</v>
      </c>
      <c r="O45" s="520">
        <v>143</v>
      </c>
      <c r="P45" s="397">
        <v>2.7777777777777779E-3</v>
      </c>
      <c r="Q45" s="398">
        <v>5.3240740740740748E-3</v>
      </c>
      <c r="R45" s="397">
        <f>SUM(Q45-P45)</f>
        <v>2.5462962962962969E-3</v>
      </c>
      <c r="S45" s="397">
        <v>0</v>
      </c>
      <c r="T45" s="397">
        <f>SUM(R45+S45)</f>
        <v>2.5462962962962969E-3</v>
      </c>
      <c r="U45" s="397"/>
      <c r="V45" s="560">
        <v>14</v>
      </c>
      <c r="W45" s="560"/>
      <c r="X45" s="657"/>
      <c r="Y45" s="657"/>
    </row>
    <row r="46" spans="1:25" ht="19.5" thickBot="1" x14ac:dyDescent="0.3">
      <c r="A46" s="387">
        <v>39</v>
      </c>
      <c r="B46" s="390" t="s">
        <v>16</v>
      </c>
      <c r="C46" s="390"/>
      <c r="D46" s="412"/>
      <c r="E46" s="398"/>
      <c r="F46" s="398"/>
      <c r="G46" s="397"/>
      <c r="H46" s="397"/>
      <c r="I46" s="398"/>
      <c r="J46" s="540"/>
      <c r="K46" s="167"/>
      <c r="L46" s="570"/>
      <c r="M46" s="252">
        <v>39</v>
      </c>
      <c r="N46" s="390" t="s">
        <v>540</v>
      </c>
      <c r="O46" s="443">
        <v>144</v>
      </c>
      <c r="P46" s="398">
        <v>0</v>
      </c>
      <c r="Q46" s="398">
        <v>1.8055555555555557E-3</v>
      </c>
      <c r="R46" s="397">
        <f>SUM(Q46-P46)</f>
        <v>1.8055555555555557E-3</v>
      </c>
      <c r="S46" s="397">
        <v>6.9444444444444447E-4</v>
      </c>
      <c r="T46" s="545">
        <f>SUM(R46+S46)</f>
        <v>2.5000000000000001E-3</v>
      </c>
      <c r="U46" s="540"/>
      <c r="V46" s="563">
        <v>13</v>
      </c>
      <c r="W46" s="563">
        <v>12</v>
      </c>
      <c r="X46" s="658"/>
      <c r="Y46" s="657"/>
    </row>
    <row r="47" spans="1:25" ht="18.75" x14ac:dyDescent="0.25">
      <c r="A47" s="247">
        <v>40</v>
      </c>
      <c r="B47" s="71" t="s">
        <v>17</v>
      </c>
      <c r="C47" s="355" t="s">
        <v>604</v>
      </c>
      <c r="D47" s="249">
        <v>157</v>
      </c>
      <c r="E47" s="396">
        <v>1.1111111111111112E-2</v>
      </c>
      <c r="F47" s="396">
        <v>1.4988425925925926E-2</v>
      </c>
      <c r="G47" s="396">
        <f>SUM(F47-E47)</f>
        <v>3.8773148148148143E-3</v>
      </c>
      <c r="H47" s="396">
        <v>6.9444444444444447E-4</v>
      </c>
      <c r="I47" s="396">
        <f>SUM(G47+H47)</f>
        <v>4.5717592592592589E-3</v>
      </c>
      <c r="J47" s="396"/>
      <c r="K47" s="565">
        <v>26</v>
      </c>
      <c r="L47" s="566"/>
      <c r="M47" s="247">
        <v>40</v>
      </c>
      <c r="N47" s="71" t="s">
        <v>606</v>
      </c>
      <c r="O47" s="250">
        <v>155</v>
      </c>
      <c r="P47" s="396">
        <v>1.3888888888888888E-2</v>
      </c>
      <c r="Q47" s="396">
        <v>1.6493055555555556E-2</v>
      </c>
      <c r="R47" s="396">
        <f>SUM(Q47-P47)</f>
        <v>2.6041666666666678E-3</v>
      </c>
      <c r="S47" s="396">
        <v>6.9444444444444447E-4</v>
      </c>
      <c r="T47" s="396">
        <f>SUM(R47+S47)</f>
        <v>3.2986111111111124E-3</v>
      </c>
      <c r="U47" s="396"/>
      <c r="V47" s="559">
        <v>28</v>
      </c>
      <c r="W47" s="559"/>
      <c r="X47" s="685">
        <f>SUM(L47+L48+L49+W47+W48+W49)</f>
        <v>31</v>
      </c>
      <c r="Y47" s="685">
        <v>10</v>
      </c>
    </row>
    <row r="48" spans="1:25" ht="18.75" x14ac:dyDescent="0.25">
      <c r="A48" s="385">
        <v>41</v>
      </c>
      <c r="B48" s="388" t="s">
        <v>17</v>
      </c>
      <c r="C48" s="391" t="s">
        <v>605</v>
      </c>
      <c r="D48" s="400">
        <v>158</v>
      </c>
      <c r="E48" s="397">
        <v>1.2499999999999999E-2</v>
      </c>
      <c r="F48" s="398">
        <v>1.511574074074074E-2</v>
      </c>
      <c r="G48" s="397">
        <f>SUM(F48-E48)</f>
        <v>2.6157407407407414E-3</v>
      </c>
      <c r="H48" s="397">
        <v>6.9444444444444447E-4</v>
      </c>
      <c r="I48" s="397">
        <f>SUM(G48+H48)</f>
        <v>3.310185185185186E-3</v>
      </c>
      <c r="J48" s="397"/>
      <c r="K48" s="567">
        <v>21</v>
      </c>
      <c r="L48" s="568">
        <v>20</v>
      </c>
      <c r="M48" s="385">
        <v>41</v>
      </c>
      <c r="N48" s="388" t="s">
        <v>607</v>
      </c>
      <c r="O48" s="410">
        <v>151</v>
      </c>
      <c r="P48" s="397">
        <v>1.5277777777777777E-2</v>
      </c>
      <c r="Q48" s="398">
        <v>1.7592592592592594E-2</v>
      </c>
      <c r="R48" s="397">
        <f>SUM(Q48-P48)</f>
        <v>2.3148148148148164E-3</v>
      </c>
      <c r="S48" s="397">
        <v>0</v>
      </c>
      <c r="T48" s="397">
        <f>SUM(R48+S48)</f>
        <v>2.3148148148148164E-3</v>
      </c>
      <c r="U48" s="397"/>
      <c r="V48" s="560">
        <v>12</v>
      </c>
      <c r="W48" s="560">
        <v>11</v>
      </c>
      <c r="X48" s="657"/>
      <c r="Y48" s="657"/>
    </row>
    <row r="49" spans="1:25" ht="19.5" thickBot="1" x14ac:dyDescent="0.3">
      <c r="A49" s="252">
        <v>42</v>
      </c>
      <c r="B49" s="76" t="s">
        <v>17</v>
      </c>
      <c r="C49" s="76"/>
      <c r="D49" s="254"/>
      <c r="E49" s="398"/>
      <c r="F49" s="398"/>
      <c r="G49" s="397"/>
      <c r="H49" s="397"/>
      <c r="I49" s="398"/>
      <c r="J49" s="540"/>
      <c r="K49" s="571"/>
      <c r="L49" s="569"/>
      <c r="M49" s="252">
        <v>42</v>
      </c>
      <c r="N49" s="76"/>
      <c r="O49" s="255"/>
      <c r="P49" s="398"/>
      <c r="Q49" s="398"/>
      <c r="R49" s="397"/>
      <c r="S49" s="397"/>
      <c r="T49" s="545"/>
      <c r="U49" s="414"/>
      <c r="V49" s="561"/>
      <c r="W49" s="561"/>
      <c r="X49" s="658"/>
      <c r="Y49" s="658"/>
    </row>
    <row r="50" spans="1:25" ht="18.75" x14ac:dyDescent="0.3">
      <c r="A50" s="247">
        <v>43</v>
      </c>
      <c r="B50" s="389" t="s">
        <v>18</v>
      </c>
      <c r="C50" s="496" t="s">
        <v>617</v>
      </c>
      <c r="D50" s="498"/>
      <c r="E50" s="396">
        <v>0</v>
      </c>
      <c r="F50" s="396">
        <v>0</v>
      </c>
      <c r="G50" s="396">
        <f>SUM(F50-E50)</f>
        <v>0</v>
      </c>
      <c r="H50" s="396">
        <v>0</v>
      </c>
      <c r="I50" s="396">
        <f>SUM(G50+H50)</f>
        <v>0</v>
      </c>
      <c r="J50" s="396" t="s">
        <v>621</v>
      </c>
      <c r="K50" s="572">
        <v>36</v>
      </c>
      <c r="L50" s="573">
        <v>36</v>
      </c>
      <c r="M50" s="247">
        <v>43</v>
      </c>
      <c r="N50" s="500" t="s">
        <v>619</v>
      </c>
      <c r="O50" s="502"/>
      <c r="P50" s="396">
        <v>0</v>
      </c>
      <c r="Q50" s="396">
        <v>0</v>
      </c>
      <c r="R50" s="396">
        <f>SUM(Q50-P50)</f>
        <v>0</v>
      </c>
      <c r="S50" s="396">
        <v>0</v>
      </c>
      <c r="T50" s="396">
        <f>SUM(R50+S50)</f>
        <v>0</v>
      </c>
      <c r="U50" s="547" t="s">
        <v>621</v>
      </c>
      <c r="V50" s="562">
        <v>43</v>
      </c>
      <c r="W50" s="562"/>
      <c r="X50" s="657">
        <f>SUM(L50+L51+L52+W50+W51+W52)</f>
        <v>79</v>
      </c>
      <c r="Y50" s="657">
        <v>19</v>
      </c>
    </row>
    <row r="51" spans="1:25" ht="18.75" x14ac:dyDescent="0.3">
      <c r="A51" s="385">
        <v>44</v>
      </c>
      <c r="B51" s="388" t="s">
        <v>18</v>
      </c>
      <c r="C51" s="439" t="s">
        <v>618</v>
      </c>
      <c r="D51" s="420"/>
      <c r="E51" s="397">
        <v>0</v>
      </c>
      <c r="F51" s="398">
        <v>0</v>
      </c>
      <c r="G51" s="397">
        <f>SUM(F51-E51)</f>
        <v>0</v>
      </c>
      <c r="H51" s="397">
        <v>0</v>
      </c>
      <c r="I51" s="397">
        <f>SUM(G51+H51)</f>
        <v>0</v>
      </c>
      <c r="J51" s="397" t="s">
        <v>621</v>
      </c>
      <c r="K51" s="567">
        <v>36</v>
      </c>
      <c r="L51" s="568"/>
      <c r="M51" s="385">
        <v>44</v>
      </c>
      <c r="N51" s="451" t="s">
        <v>620</v>
      </c>
      <c r="O51" s="493"/>
      <c r="P51" s="397">
        <v>0</v>
      </c>
      <c r="Q51" s="398">
        <v>0</v>
      </c>
      <c r="R51" s="397">
        <f>SUM(Q51-P51)</f>
        <v>0</v>
      </c>
      <c r="S51" s="397">
        <v>0</v>
      </c>
      <c r="T51" s="397">
        <f>SUM(R51+S51)</f>
        <v>0</v>
      </c>
      <c r="U51" s="542" t="s">
        <v>621</v>
      </c>
      <c r="V51" s="560">
        <v>43</v>
      </c>
      <c r="W51" s="560">
        <v>43</v>
      </c>
      <c r="X51" s="657"/>
      <c r="Y51" s="657"/>
    </row>
    <row r="52" spans="1:25" ht="19.5" thickBot="1" x14ac:dyDescent="0.35">
      <c r="A52" s="252">
        <v>45</v>
      </c>
      <c r="B52" s="390" t="s">
        <v>18</v>
      </c>
      <c r="C52" s="497"/>
      <c r="D52" s="499"/>
      <c r="E52" s="398"/>
      <c r="F52" s="398"/>
      <c r="G52" s="397"/>
      <c r="H52" s="397"/>
      <c r="I52" s="398"/>
      <c r="J52" s="540"/>
      <c r="K52" s="167"/>
      <c r="L52" s="570"/>
      <c r="M52" s="252">
        <v>45</v>
      </c>
      <c r="N52" s="501"/>
      <c r="O52" s="503"/>
      <c r="P52" s="398"/>
      <c r="Q52" s="398"/>
      <c r="R52" s="397"/>
      <c r="S52" s="397"/>
      <c r="T52" s="545"/>
      <c r="U52" s="545"/>
      <c r="V52" s="563"/>
      <c r="W52" s="563"/>
      <c r="X52" s="658"/>
      <c r="Y52" s="657"/>
    </row>
    <row r="53" spans="1:25" ht="18.75" x14ac:dyDescent="0.25">
      <c r="A53" s="247">
        <v>46</v>
      </c>
      <c r="B53" s="71" t="s">
        <v>21</v>
      </c>
      <c r="C53" s="165" t="s">
        <v>545</v>
      </c>
      <c r="D53" s="249">
        <v>41</v>
      </c>
      <c r="E53" s="396">
        <v>0</v>
      </c>
      <c r="F53" s="396">
        <v>4.2361111111111106E-3</v>
      </c>
      <c r="G53" s="396">
        <f>SUM(F53-E53)</f>
        <v>4.2361111111111106E-3</v>
      </c>
      <c r="H53" s="396">
        <v>6.9444444444444447E-4</v>
      </c>
      <c r="I53" s="396">
        <f>SUM(G53+H53)</f>
        <v>4.9305555555555552E-3</v>
      </c>
      <c r="J53" s="396" t="s">
        <v>624</v>
      </c>
      <c r="K53" s="565">
        <v>35</v>
      </c>
      <c r="L53" s="574"/>
      <c r="M53" s="247">
        <v>46</v>
      </c>
      <c r="N53" s="71" t="s">
        <v>547</v>
      </c>
      <c r="O53" s="247">
        <v>43</v>
      </c>
      <c r="P53" s="396">
        <v>2.7777777777777779E-3</v>
      </c>
      <c r="Q53" s="396">
        <v>5.7638888888888887E-3</v>
      </c>
      <c r="R53" s="396">
        <f>SUM(Q53-P53)</f>
        <v>2.9861111111111108E-3</v>
      </c>
      <c r="S53" s="396">
        <v>6.9444444444444447E-4</v>
      </c>
      <c r="T53" s="396">
        <f>SUM(R53+S53)</f>
        <v>3.6805555555555554E-3</v>
      </c>
      <c r="U53" s="396"/>
      <c r="V53" s="559">
        <v>30</v>
      </c>
      <c r="W53" s="559"/>
      <c r="X53" s="685">
        <f>SUM(L53+L54+L55+W53+W54+W55)</f>
        <v>39</v>
      </c>
      <c r="Y53" s="685">
        <v>12</v>
      </c>
    </row>
    <row r="54" spans="1:25" ht="18.75" x14ac:dyDescent="0.25">
      <c r="A54" s="385">
        <v>47</v>
      </c>
      <c r="B54" s="388" t="s">
        <v>21</v>
      </c>
      <c r="C54" s="411" t="s">
        <v>546</v>
      </c>
      <c r="D54" s="400">
        <v>42</v>
      </c>
      <c r="E54" s="397">
        <v>1.3888888888888889E-3</v>
      </c>
      <c r="F54" s="398">
        <v>4.4907407407407405E-3</v>
      </c>
      <c r="G54" s="397">
        <f>SUM(F54-E54)</f>
        <v>3.1018518518518513E-3</v>
      </c>
      <c r="H54" s="397">
        <v>6.9444444444444447E-4</v>
      </c>
      <c r="I54" s="397">
        <f>SUM(G54+H54)</f>
        <v>3.7962962962962959E-3</v>
      </c>
      <c r="J54" s="397"/>
      <c r="K54" s="567">
        <v>24</v>
      </c>
      <c r="L54" s="575">
        <v>23</v>
      </c>
      <c r="M54" s="385">
        <v>47</v>
      </c>
      <c r="N54" s="388" t="s">
        <v>548</v>
      </c>
      <c r="O54" s="385">
        <v>44</v>
      </c>
      <c r="P54" s="397">
        <v>4.1666666666666666E-3</v>
      </c>
      <c r="Q54" s="398">
        <v>6.1342592592592594E-3</v>
      </c>
      <c r="R54" s="397">
        <f>SUM(Q54-P54)</f>
        <v>1.9675925925925928E-3</v>
      </c>
      <c r="S54" s="397">
        <v>6.9444444444444447E-4</v>
      </c>
      <c r="T54" s="397">
        <f>SUM(R54+S54)</f>
        <v>2.6620370370370374E-3</v>
      </c>
      <c r="U54" s="397"/>
      <c r="V54" s="560">
        <v>18</v>
      </c>
      <c r="W54" s="560">
        <v>16</v>
      </c>
      <c r="X54" s="657"/>
      <c r="Y54" s="657"/>
    </row>
    <row r="55" spans="1:25" ht="19.5" thickBot="1" x14ac:dyDescent="0.3">
      <c r="A55" s="387">
        <v>48</v>
      </c>
      <c r="B55" s="76" t="s">
        <v>21</v>
      </c>
      <c r="C55" s="402"/>
      <c r="D55" s="254"/>
      <c r="E55" s="398"/>
      <c r="F55" s="398"/>
      <c r="G55" s="397"/>
      <c r="H55" s="397"/>
      <c r="I55" s="398"/>
      <c r="J55" s="414"/>
      <c r="K55" s="571"/>
      <c r="L55" s="576"/>
      <c r="M55" s="252">
        <v>48</v>
      </c>
      <c r="N55" s="76"/>
      <c r="O55" s="252"/>
      <c r="P55" s="398"/>
      <c r="Q55" s="398"/>
      <c r="R55" s="397"/>
      <c r="S55" s="397"/>
      <c r="T55" s="545"/>
      <c r="U55" s="414"/>
      <c r="V55" s="561"/>
      <c r="W55" s="561"/>
      <c r="X55" s="658"/>
      <c r="Y55" s="658"/>
    </row>
    <row r="56" spans="1:25" ht="18.75" x14ac:dyDescent="0.25">
      <c r="A56" s="247">
        <v>49</v>
      </c>
      <c r="B56" s="583" t="s">
        <v>28</v>
      </c>
      <c r="C56" s="142" t="s">
        <v>587</v>
      </c>
      <c r="D56" s="399">
        <v>220</v>
      </c>
      <c r="E56" s="396">
        <v>2.7777777777777779E-3</v>
      </c>
      <c r="F56" s="396">
        <v>4.7800925925925919E-3</v>
      </c>
      <c r="G56" s="396">
        <f>SUM(F56-E56)</f>
        <v>2.002314814814814E-3</v>
      </c>
      <c r="H56" s="396">
        <v>0</v>
      </c>
      <c r="I56" s="396">
        <f>SUM(G56+H56)</f>
        <v>2.002314814814814E-3</v>
      </c>
      <c r="J56" s="398" t="s">
        <v>627</v>
      </c>
      <c r="K56" s="572">
        <v>6</v>
      </c>
      <c r="L56" s="573"/>
      <c r="M56" s="247">
        <v>49</v>
      </c>
      <c r="N56" s="550" t="s">
        <v>571</v>
      </c>
      <c r="O56" s="549">
        <v>223</v>
      </c>
      <c r="P56" s="554">
        <v>4.1666666666666666E-3</v>
      </c>
      <c r="Q56" s="554">
        <v>5.2546296296296299E-3</v>
      </c>
      <c r="R56" s="554">
        <f>SUM(Q56-P56)</f>
        <v>1.0879629629629633E-3</v>
      </c>
      <c r="S56" s="554">
        <v>0</v>
      </c>
      <c r="T56" s="554">
        <f>SUM(R56+S56)</f>
        <v>1.0879629629629633E-3</v>
      </c>
      <c r="U56" s="532"/>
      <c r="V56" s="537">
        <v>2</v>
      </c>
      <c r="W56" s="399"/>
      <c r="X56" s="691">
        <f>SUM(L56+L57+L58+W56+W57+W58)</f>
        <v>2</v>
      </c>
      <c r="Y56" s="691">
        <v>1</v>
      </c>
    </row>
    <row r="57" spans="1:25" ht="18.75" x14ac:dyDescent="0.25">
      <c r="A57" s="385">
        <v>50</v>
      </c>
      <c r="B57" s="583" t="s">
        <v>28</v>
      </c>
      <c r="C57" s="534" t="s">
        <v>570</v>
      </c>
      <c r="D57" s="529">
        <v>222</v>
      </c>
      <c r="E57" s="530">
        <v>1.3888888888888889E-3</v>
      </c>
      <c r="F57" s="531">
        <v>2.2916666666666667E-3</v>
      </c>
      <c r="G57" s="530">
        <f>SUM(F57-E57)</f>
        <v>9.0277777777777774E-4</v>
      </c>
      <c r="H57" s="530">
        <v>0</v>
      </c>
      <c r="I57" s="530">
        <f>SUM(G57+H57)</f>
        <v>9.0277777777777774E-4</v>
      </c>
      <c r="J57" s="530"/>
      <c r="K57" s="578">
        <v>1</v>
      </c>
      <c r="L57" s="568">
        <v>1</v>
      </c>
      <c r="M57" s="385">
        <v>50</v>
      </c>
      <c r="N57" s="528" t="s">
        <v>572</v>
      </c>
      <c r="O57" s="553">
        <v>221</v>
      </c>
      <c r="P57" s="530">
        <v>5.5555555555555558E-3</v>
      </c>
      <c r="Q57" s="531">
        <v>6.6087962962962966E-3</v>
      </c>
      <c r="R57" s="530">
        <f>SUM(Q57-P57)</f>
        <v>1.0532407407407409E-3</v>
      </c>
      <c r="S57" s="530">
        <v>0</v>
      </c>
      <c r="T57" s="530">
        <f>SUM(R57+S57)</f>
        <v>1.0532407407407409E-3</v>
      </c>
      <c r="U57" s="530"/>
      <c r="V57" s="529">
        <v>1</v>
      </c>
      <c r="W57" s="400">
        <v>1</v>
      </c>
      <c r="X57" s="691"/>
      <c r="Y57" s="691"/>
    </row>
    <row r="58" spans="1:25" ht="19.5" thickBot="1" x14ac:dyDescent="0.3">
      <c r="A58" s="252">
        <v>51</v>
      </c>
      <c r="B58" s="584" t="s">
        <v>28</v>
      </c>
      <c r="C58" s="413"/>
      <c r="D58" s="510"/>
      <c r="E58" s="398"/>
      <c r="F58" s="398"/>
      <c r="G58" s="397"/>
      <c r="H58" s="397"/>
      <c r="I58" s="398"/>
      <c r="J58" s="540"/>
      <c r="K58" s="167"/>
      <c r="L58" s="577"/>
      <c r="M58" s="252">
        <v>51</v>
      </c>
      <c r="N58" s="427"/>
      <c r="O58" s="515"/>
      <c r="P58" s="398"/>
      <c r="Q58" s="398"/>
      <c r="R58" s="397"/>
      <c r="S58" s="397"/>
      <c r="T58" s="545"/>
      <c r="U58" s="545"/>
      <c r="V58" s="516"/>
      <c r="W58" s="516"/>
      <c r="X58" s="692"/>
      <c r="Y58" s="692"/>
    </row>
    <row r="59" spans="1:25" ht="18.75" x14ac:dyDescent="0.3">
      <c r="A59" s="247">
        <v>52</v>
      </c>
      <c r="B59" s="71" t="s">
        <v>26</v>
      </c>
      <c r="C59" s="495" t="s">
        <v>588</v>
      </c>
      <c r="D59" s="249">
        <v>231</v>
      </c>
      <c r="E59" s="396">
        <v>1.8055555555555557E-2</v>
      </c>
      <c r="F59" s="396">
        <v>2.1284722222222222E-2</v>
      </c>
      <c r="G59" s="396">
        <f>SUM(F59-E59)</f>
        <v>3.2291666666666649E-3</v>
      </c>
      <c r="H59" s="396">
        <v>0</v>
      </c>
      <c r="I59" s="396">
        <f>SUM(G59+H59)</f>
        <v>3.2291666666666649E-3</v>
      </c>
      <c r="J59" s="396"/>
      <c r="K59" s="565">
        <v>20</v>
      </c>
      <c r="L59" s="574">
        <v>19</v>
      </c>
      <c r="M59" s="247">
        <v>52</v>
      </c>
      <c r="N59" s="71" t="s">
        <v>541</v>
      </c>
      <c r="O59" s="247">
        <v>233</v>
      </c>
      <c r="P59" s="396">
        <v>2.0833333333333332E-2</v>
      </c>
      <c r="Q59" s="396">
        <v>2.344907407407407E-2</v>
      </c>
      <c r="R59" s="396">
        <f>SUM(Q59-P59)</f>
        <v>2.6157407407407379E-3</v>
      </c>
      <c r="S59" s="396">
        <v>0</v>
      </c>
      <c r="T59" s="396">
        <f>SUM(R59+S59)</f>
        <v>2.6157407407407379E-3</v>
      </c>
      <c r="U59" s="541" t="s">
        <v>624</v>
      </c>
      <c r="V59" s="559">
        <v>38</v>
      </c>
      <c r="W59" s="559"/>
      <c r="X59" s="685">
        <f>SUM(L59+L60+L61+W59+W60+W61)</f>
        <v>49</v>
      </c>
      <c r="Y59" s="685">
        <v>17</v>
      </c>
    </row>
    <row r="60" spans="1:25" ht="18.75" x14ac:dyDescent="0.25">
      <c r="A60" s="385">
        <v>53</v>
      </c>
      <c r="B60" s="389" t="s">
        <v>26</v>
      </c>
      <c r="C60" s="411" t="s">
        <v>589</v>
      </c>
      <c r="D60" s="400">
        <v>230</v>
      </c>
      <c r="E60" s="397">
        <v>1.9444444444444445E-2</v>
      </c>
      <c r="F60" s="398">
        <v>2.2708333333333334E-2</v>
      </c>
      <c r="G60" s="397">
        <f>SUM(F60-E60)</f>
        <v>3.2638888888888891E-3</v>
      </c>
      <c r="H60" s="397">
        <v>0</v>
      </c>
      <c r="I60" s="397">
        <f>SUM(G60+H60)</f>
        <v>3.2638888888888891E-3</v>
      </c>
      <c r="J60" s="397" t="s">
        <v>624</v>
      </c>
      <c r="K60" s="567">
        <v>28</v>
      </c>
      <c r="L60" s="575"/>
      <c r="M60" s="385">
        <v>53</v>
      </c>
      <c r="N60" s="388" t="s">
        <v>542</v>
      </c>
      <c r="O60" s="385">
        <v>232</v>
      </c>
      <c r="P60" s="397">
        <v>2.2222222222222223E-2</v>
      </c>
      <c r="Q60" s="398">
        <v>2.5833333333333333E-2</v>
      </c>
      <c r="R60" s="397">
        <f>SUM(Q60-P60)</f>
        <v>3.6111111111111101E-3</v>
      </c>
      <c r="S60" s="397">
        <v>6.9444444444444447E-4</v>
      </c>
      <c r="T60" s="397">
        <f>SUM(R60+S60)</f>
        <v>4.3055555555555547E-3</v>
      </c>
      <c r="U60" s="542"/>
      <c r="V60" s="560">
        <v>35</v>
      </c>
      <c r="W60" s="560">
        <v>30</v>
      </c>
      <c r="X60" s="657"/>
      <c r="Y60" s="657"/>
    </row>
    <row r="61" spans="1:25" ht="19.5" thickBot="1" x14ac:dyDescent="0.3">
      <c r="A61" s="252">
        <v>54</v>
      </c>
      <c r="B61" s="427" t="s">
        <v>26</v>
      </c>
      <c r="C61" s="402"/>
      <c r="D61" s="254"/>
      <c r="E61" s="398"/>
      <c r="F61" s="398"/>
      <c r="G61" s="397"/>
      <c r="H61" s="397"/>
      <c r="I61" s="398"/>
      <c r="J61" s="540"/>
      <c r="K61" s="167"/>
      <c r="L61" s="576"/>
      <c r="M61" s="252">
        <v>54</v>
      </c>
      <c r="N61" s="76"/>
      <c r="O61" s="252"/>
      <c r="P61" s="398"/>
      <c r="Q61" s="398"/>
      <c r="R61" s="397"/>
      <c r="S61" s="397"/>
      <c r="T61" s="545"/>
      <c r="U61" s="545"/>
      <c r="V61" s="561"/>
      <c r="W61" s="561"/>
      <c r="X61" s="658"/>
      <c r="Y61" s="658"/>
    </row>
    <row r="62" spans="1:25" ht="18.75" x14ac:dyDescent="0.25">
      <c r="A62" s="247">
        <v>55</v>
      </c>
      <c r="B62" s="71" t="s">
        <v>22</v>
      </c>
      <c r="C62" s="165"/>
      <c r="D62" s="249"/>
      <c r="E62" s="396"/>
      <c r="F62" s="396"/>
      <c r="G62" s="396"/>
      <c r="H62" s="396"/>
      <c r="I62" s="396"/>
      <c r="J62" s="396"/>
      <c r="K62" s="565"/>
      <c r="L62" s="574"/>
      <c r="M62" s="247">
        <v>55</v>
      </c>
      <c r="N62" s="71" t="s">
        <v>575</v>
      </c>
      <c r="O62" s="247">
        <v>1</v>
      </c>
      <c r="P62" s="396">
        <v>3.1944444444444449E-2</v>
      </c>
      <c r="Q62" s="396">
        <v>3.4907407407407408E-2</v>
      </c>
      <c r="R62" s="396">
        <f>SUM(Q62-P62)</f>
        <v>2.9629629629629589E-3</v>
      </c>
      <c r="S62" s="396">
        <v>0</v>
      </c>
      <c r="T62" s="396">
        <f>SUM(R62+S62)</f>
        <v>2.9629629629629589E-3</v>
      </c>
      <c r="U62" s="541"/>
      <c r="V62" s="559">
        <v>23</v>
      </c>
      <c r="W62" s="559">
        <v>21</v>
      </c>
      <c r="X62" s="685">
        <f>SUM(L62+L63+L64+W62+W63+W64)</f>
        <v>43</v>
      </c>
      <c r="Y62" s="685">
        <v>14</v>
      </c>
    </row>
    <row r="63" spans="1:25" ht="18.75" x14ac:dyDescent="0.25">
      <c r="A63" s="385">
        <v>56</v>
      </c>
      <c r="B63" s="388" t="s">
        <v>22</v>
      </c>
      <c r="C63" s="411" t="s">
        <v>574</v>
      </c>
      <c r="D63" s="400">
        <v>2</v>
      </c>
      <c r="E63" s="397">
        <v>2.9166666666666664E-2</v>
      </c>
      <c r="F63" s="398">
        <v>3.1875000000000001E-2</v>
      </c>
      <c r="G63" s="397">
        <f>SUM(F63-E63)</f>
        <v>2.7083333333333369E-3</v>
      </c>
      <c r="H63" s="397">
        <v>6.9444444444444447E-4</v>
      </c>
      <c r="I63" s="397">
        <f>SUM(G63+H63)</f>
        <v>3.4027777777777815E-3</v>
      </c>
      <c r="J63" s="397"/>
      <c r="K63" s="567">
        <v>23</v>
      </c>
      <c r="L63" s="575">
        <v>22</v>
      </c>
      <c r="M63" s="385">
        <v>56</v>
      </c>
      <c r="N63" s="388" t="s">
        <v>576</v>
      </c>
      <c r="O63" s="385">
        <v>3</v>
      </c>
      <c r="P63" s="397">
        <v>3.0555555555555555E-2</v>
      </c>
      <c r="Q63" s="398">
        <v>3.2997685185185185E-2</v>
      </c>
      <c r="R63" s="397">
        <f>SUM(Q63-P63)</f>
        <v>2.4421296296296309E-3</v>
      </c>
      <c r="S63" s="397">
        <v>6.9444444444444447E-4</v>
      </c>
      <c r="T63" s="397">
        <f>SUM(R63+S63)</f>
        <v>3.1365740740740755E-3</v>
      </c>
      <c r="U63" s="542" t="s">
        <v>624</v>
      </c>
      <c r="V63" s="560">
        <v>39</v>
      </c>
      <c r="W63" s="560"/>
      <c r="X63" s="657"/>
      <c r="Y63" s="657"/>
    </row>
    <row r="64" spans="1:25" ht="19.5" thickBot="1" x14ac:dyDescent="0.3">
      <c r="A64" s="387">
        <v>57</v>
      </c>
      <c r="B64" s="389" t="s">
        <v>22</v>
      </c>
      <c r="C64" s="402"/>
      <c r="D64" s="254"/>
      <c r="E64" s="398"/>
      <c r="F64" s="398"/>
      <c r="G64" s="397"/>
      <c r="H64" s="397"/>
      <c r="I64" s="398"/>
      <c r="J64" s="540"/>
      <c r="K64" s="167"/>
      <c r="L64" s="576"/>
      <c r="M64" s="252">
        <v>57</v>
      </c>
      <c r="N64" s="76"/>
      <c r="O64" s="252"/>
      <c r="P64" s="398"/>
      <c r="Q64" s="398"/>
      <c r="R64" s="397"/>
      <c r="S64" s="397"/>
      <c r="T64" s="545"/>
      <c r="U64" s="545"/>
      <c r="V64" s="561"/>
      <c r="W64" s="561"/>
      <c r="X64" s="658"/>
      <c r="Y64" s="658"/>
    </row>
    <row r="65" spans="1:25" ht="18.75" x14ac:dyDescent="0.25">
      <c r="A65" s="247">
        <v>58</v>
      </c>
      <c r="B65" s="71" t="s">
        <v>25</v>
      </c>
      <c r="C65" s="165" t="s">
        <v>553</v>
      </c>
      <c r="D65" s="249">
        <v>362</v>
      </c>
      <c r="E65" s="396">
        <v>6.9444444444444441E-3</v>
      </c>
      <c r="F65" s="396">
        <v>1.1122685185185185E-2</v>
      </c>
      <c r="G65" s="396">
        <f>SUM(F65-E65)</f>
        <v>4.178240740740741E-3</v>
      </c>
      <c r="H65" s="396">
        <v>6.9444444444444447E-4</v>
      </c>
      <c r="I65" s="396">
        <f>SUM(G65+H65)</f>
        <v>4.8726851851851856E-3</v>
      </c>
      <c r="J65" s="396" t="s">
        <v>624</v>
      </c>
      <c r="K65" s="565">
        <v>33</v>
      </c>
      <c r="L65" s="574">
        <v>32</v>
      </c>
      <c r="M65" s="247">
        <v>58</v>
      </c>
      <c r="N65" s="71" t="s">
        <v>521</v>
      </c>
      <c r="O65" s="247">
        <v>360</v>
      </c>
      <c r="P65" s="396">
        <v>8.3333333333333332E-3</v>
      </c>
      <c r="Q65" s="396">
        <v>1.1400462962962965E-2</v>
      </c>
      <c r="R65" s="396">
        <f>SUM(Q65-P65)</f>
        <v>3.0671296296296315E-3</v>
      </c>
      <c r="S65" s="396">
        <v>6.9444444444444447E-4</v>
      </c>
      <c r="T65" s="396">
        <f>SUM(R65+S65)</f>
        <v>3.761574074074076E-3</v>
      </c>
      <c r="U65" s="541"/>
      <c r="V65" s="559">
        <v>31</v>
      </c>
      <c r="W65" s="559"/>
      <c r="X65" s="685">
        <f>SUM(L65+L66+L67+W65+W66+W67)</f>
        <v>49</v>
      </c>
      <c r="Y65" s="685">
        <v>17</v>
      </c>
    </row>
    <row r="66" spans="1:25" ht="18.75" x14ac:dyDescent="0.25">
      <c r="A66" s="385">
        <v>59</v>
      </c>
      <c r="B66" s="389" t="s">
        <v>25</v>
      </c>
      <c r="C66" s="411"/>
      <c r="D66" s="400"/>
      <c r="E66" s="397"/>
      <c r="F66" s="398"/>
      <c r="G66" s="397"/>
      <c r="H66" s="397"/>
      <c r="I66" s="397"/>
      <c r="J66" s="397"/>
      <c r="K66" s="567"/>
      <c r="L66" s="575"/>
      <c r="M66" s="385">
        <v>59</v>
      </c>
      <c r="N66" s="388" t="s">
        <v>592</v>
      </c>
      <c r="O66" s="385">
        <v>361</v>
      </c>
      <c r="P66" s="397">
        <v>9.7222222222222224E-3</v>
      </c>
      <c r="Q66" s="398">
        <v>1.2395833333333335E-2</v>
      </c>
      <c r="R66" s="397">
        <f>SUM(Q66-P66)</f>
        <v>2.6736111111111127E-3</v>
      </c>
      <c r="S66" s="397">
        <v>0</v>
      </c>
      <c r="T66" s="397">
        <f>SUM(R66+S66)</f>
        <v>2.6736111111111127E-3</v>
      </c>
      <c r="U66" s="542"/>
      <c r="V66" s="560">
        <v>19</v>
      </c>
      <c r="W66" s="560">
        <v>17</v>
      </c>
      <c r="X66" s="657"/>
      <c r="Y66" s="657"/>
    </row>
    <row r="67" spans="1:25" ht="19.5" thickBot="1" x14ac:dyDescent="0.3">
      <c r="A67" s="252">
        <v>60</v>
      </c>
      <c r="B67" s="389" t="s">
        <v>25</v>
      </c>
      <c r="C67" s="402"/>
      <c r="D67" s="254"/>
      <c r="E67" s="398"/>
      <c r="F67" s="398"/>
      <c r="G67" s="397"/>
      <c r="H67" s="397"/>
      <c r="I67" s="398"/>
      <c r="J67" s="540"/>
      <c r="K67" s="167"/>
      <c r="L67" s="576"/>
      <c r="M67" s="252">
        <v>60</v>
      </c>
      <c r="N67" s="76"/>
      <c r="O67" s="252"/>
      <c r="P67" s="398"/>
      <c r="Q67" s="398"/>
      <c r="R67" s="397"/>
      <c r="S67" s="397"/>
      <c r="T67" s="545"/>
      <c r="U67" s="545"/>
      <c r="V67" s="561"/>
      <c r="W67" s="561"/>
      <c r="X67" s="658"/>
      <c r="Y67" s="658"/>
    </row>
    <row r="68" spans="1:25" ht="18.75" x14ac:dyDescent="0.25">
      <c r="A68" s="247">
        <v>61</v>
      </c>
      <c r="B68" s="71" t="s">
        <v>582</v>
      </c>
      <c r="C68" s="165" t="s">
        <v>577</v>
      </c>
      <c r="D68" s="249">
        <v>148</v>
      </c>
      <c r="E68" s="396">
        <v>1.1111111111111112E-2</v>
      </c>
      <c r="F68" s="396">
        <v>1.3738425925925926E-2</v>
      </c>
      <c r="G68" s="396">
        <f>SUM(F68-E68)</f>
        <v>2.627314814814815E-3</v>
      </c>
      <c r="H68" s="396">
        <v>6.9444444444444447E-4</v>
      </c>
      <c r="I68" s="396">
        <f>SUM(G68+H68)</f>
        <v>3.3217592592592595E-3</v>
      </c>
      <c r="J68" s="396"/>
      <c r="K68" s="565">
        <v>22</v>
      </c>
      <c r="L68" s="574">
        <v>21</v>
      </c>
      <c r="M68" s="247">
        <v>61</v>
      </c>
      <c r="N68" s="71" t="s">
        <v>579</v>
      </c>
      <c r="O68" s="247">
        <v>145</v>
      </c>
      <c r="P68" s="396">
        <v>1.3888888888888888E-2</v>
      </c>
      <c r="Q68" s="396">
        <v>1.6273148148148148E-2</v>
      </c>
      <c r="R68" s="396">
        <f>SUM(Q68-P68)</f>
        <v>2.3842592592592596E-3</v>
      </c>
      <c r="S68" s="396">
        <v>6.9444444444444447E-4</v>
      </c>
      <c r="T68" s="396">
        <f>SUM(R68+S68)</f>
        <v>3.0787037037037042E-3</v>
      </c>
      <c r="U68" s="541"/>
      <c r="V68" s="559">
        <v>25</v>
      </c>
      <c r="W68" s="559"/>
      <c r="X68" s="685">
        <f>SUM(L68+L69+L70+W68+W69+W70)</f>
        <v>36</v>
      </c>
      <c r="Y68" s="685">
        <v>11</v>
      </c>
    </row>
    <row r="69" spans="1:25" ht="18.75" x14ac:dyDescent="0.25">
      <c r="A69" s="385">
        <v>62</v>
      </c>
      <c r="B69" s="388" t="s">
        <v>582</v>
      </c>
      <c r="C69" s="411" t="s">
        <v>578</v>
      </c>
      <c r="D69" s="400">
        <v>147</v>
      </c>
      <c r="E69" s="397">
        <v>1.2499999999999999E-2</v>
      </c>
      <c r="F69" s="398">
        <v>1.5810185185185184E-2</v>
      </c>
      <c r="G69" s="397">
        <f>SUM(F69-E69)</f>
        <v>3.3101851851851851E-3</v>
      </c>
      <c r="H69" s="397">
        <v>6.9444444444444447E-4</v>
      </c>
      <c r="I69" s="397">
        <f>SUM(G69+H69)</f>
        <v>4.0046296296296297E-3</v>
      </c>
      <c r="J69" s="397" t="s">
        <v>624</v>
      </c>
      <c r="K69" s="567">
        <v>29</v>
      </c>
      <c r="L69" s="575"/>
      <c r="M69" s="385">
        <v>62</v>
      </c>
      <c r="N69" s="519" t="s">
        <v>580</v>
      </c>
      <c r="O69" s="525">
        <v>146</v>
      </c>
      <c r="P69" s="397">
        <v>1.5277777777777777E-2</v>
      </c>
      <c r="Q69" s="398">
        <v>1.8622685185185183E-2</v>
      </c>
      <c r="R69" s="397">
        <f>SUM(Q69-P69)</f>
        <v>3.3449074074074058E-3</v>
      </c>
      <c r="S69" s="397">
        <v>6.9444444444444447E-4</v>
      </c>
      <c r="T69" s="397">
        <f>SUM(R69+S69)</f>
        <v>4.0393518518518504E-3</v>
      </c>
      <c r="U69" s="542"/>
      <c r="V69" s="560">
        <v>32</v>
      </c>
      <c r="W69" s="560"/>
      <c r="X69" s="657"/>
      <c r="Y69" s="657"/>
    </row>
    <row r="70" spans="1:25" ht="19.5" thickBot="1" x14ac:dyDescent="0.3">
      <c r="A70" s="252">
        <v>63</v>
      </c>
      <c r="B70" s="76" t="s">
        <v>582</v>
      </c>
      <c r="C70" s="402"/>
      <c r="D70" s="254"/>
      <c r="E70" s="414"/>
      <c r="F70" s="414"/>
      <c r="G70" s="474"/>
      <c r="H70" s="474"/>
      <c r="I70" s="414"/>
      <c r="J70" s="414"/>
      <c r="K70" s="571"/>
      <c r="L70" s="576"/>
      <c r="M70" s="252">
        <v>63</v>
      </c>
      <c r="N70" s="518" t="s">
        <v>581</v>
      </c>
      <c r="O70" s="252">
        <v>149</v>
      </c>
      <c r="P70" s="414">
        <v>1.6666666666666666E-2</v>
      </c>
      <c r="Q70" s="414">
        <v>1.8599537037037036E-2</v>
      </c>
      <c r="R70" s="474">
        <f>SUM(Q70-P70)</f>
        <v>1.9328703703703695E-3</v>
      </c>
      <c r="S70" s="474">
        <v>6.9444444444444447E-4</v>
      </c>
      <c r="T70" s="543">
        <f>SUM(R70+S70)</f>
        <v>2.6273148148148141E-3</v>
      </c>
      <c r="U70" s="543" t="s">
        <v>630</v>
      </c>
      <c r="V70" s="561">
        <v>17</v>
      </c>
      <c r="W70" s="561">
        <v>15</v>
      </c>
      <c r="X70" s="658"/>
      <c r="Y70" s="658"/>
    </row>
    <row r="71" spans="1:25" x14ac:dyDescent="0.25">
      <c r="J71"/>
      <c r="P71" s="381"/>
      <c r="Q71" s="381"/>
      <c r="R71" s="9"/>
    </row>
    <row r="72" spans="1:25" x14ac:dyDescent="0.25">
      <c r="J72"/>
      <c r="P72" s="381"/>
      <c r="Q72" s="381"/>
      <c r="R72" s="9"/>
    </row>
    <row r="73" spans="1:25" x14ac:dyDescent="0.25">
      <c r="J73"/>
      <c r="P73" s="381"/>
      <c r="Q73" s="381"/>
      <c r="R73" s="9"/>
    </row>
    <row r="74" spans="1:25" x14ac:dyDescent="0.25">
      <c r="J74"/>
      <c r="P74" s="381"/>
      <c r="Q74" s="381"/>
      <c r="R74" s="9"/>
    </row>
    <row r="75" spans="1:25" x14ac:dyDescent="0.25">
      <c r="J75"/>
      <c r="P75" s="381"/>
      <c r="Q75" s="381"/>
      <c r="R75" s="381"/>
    </row>
    <row r="76" spans="1:25" x14ac:dyDescent="0.25">
      <c r="J76"/>
      <c r="P76" s="381"/>
      <c r="Q76" s="381"/>
      <c r="R76" s="381"/>
    </row>
    <row r="77" spans="1:25" x14ac:dyDescent="0.25">
      <c r="J77"/>
      <c r="P77" s="381"/>
      <c r="Q77" s="381"/>
      <c r="R77" s="9"/>
    </row>
    <row r="78" spans="1:25" x14ac:dyDescent="0.25">
      <c r="J78"/>
      <c r="P78" s="381"/>
      <c r="Q78" s="381"/>
      <c r="R78" s="9"/>
    </row>
    <row r="79" spans="1:25" x14ac:dyDescent="0.25">
      <c r="J79"/>
      <c r="P79" s="381"/>
      <c r="Q79" s="381"/>
      <c r="R79" s="381"/>
    </row>
    <row r="80" spans="1:25" x14ac:dyDescent="0.25">
      <c r="J80"/>
      <c r="P80" s="381"/>
      <c r="Q80" s="381"/>
      <c r="R80" s="381"/>
    </row>
    <row r="81" spans="10:18" x14ac:dyDescent="0.25">
      <c r="J81"/>
      <c r="P81" s="381"/>
      <c r="Q81" s="381"/>
      <c r="R81" s="381"/>
    </row>
    <row r="82" spans="10:18" x14ac:dyDescent="0.25">
      <c r="J82"/>
    </row>
    <row r="83" spans="10:18" x14ac:dyDescent="0.25">
      <c r="J83"/>
    </row>
    <row r="84" spans="10:18" x14ac:dyDescent="0.25">
      <c r="J84"/>
    </row>
    <row r="85" spans="10:18" x14ac:dyDescent="0.25">
      <c r="J85"/>
    </row>
    <row r="86" spans="10:18" x14ac:dyDescent="0.25">
      <c r="J86"/>
    </row>
    <row r="87" spans="10:18" x14ac:dyDescent="0.25">
      <c r="J87"/>
    </row>
    <row r="88" spans="10:18" x14ac:dyDescent="0.25">
      <c r="J88"/>
    </row>
    <row r="89" spans="10:18" x14ac:dyDescent="0.25">
      <c r="J89"/>
    </row>
    <row r="90" spans="10:18" x14ac:dyDescent="0.25">
      <c r="J90"/>
    </row>
    <row r="91" spans="10:18" x14ac:dyDescent="0.25">
      <c r="J91"/>
    </row>
    <row r="92" spans="10:18" x14ac:dyDescent="0.25">
      <c r="J92"/>
    </row>
    <row r="93" spans="10:18" x14ac:dyDescent="0.25">
      <c r="J93"/>
    </row>
    <row r="94" spans="10:18" x14ac:dyDescent="0.25">
      <c r="J94"/>
    </row>
    <row r="95" spans="10:18" x14ac:dyDescent="0.25">
      <c r="J95"/>
    </row>
    <row r="96" spans="10:18" x14ac:dyDescent="0.25">
      <c r="J96"/>
    </row>
    <row r="97" spans="10:10" x14ac:dyDescent="0.25">
      <c r="J97"/>
    </row>
    <row r="98" spans="10:10" x14ac:dyDescent="0.25">
      <c r="J98"/>
    </row>
    <row r="99" spans="10:10" x14ac:dyDescent="0.25">
      <c r="J99"/>
    </row>
    <row r="100" spans="10:10" x14ac:dyDescent="0.25">
      <c r="J100"/>
    </row>
    <row r="101" spans="10:10" x14ac:dyDescent="0.25">
      <c r="J101"/>
    </row>
    <row r="102" spans="10:10" x14ac:dyDescent="0.25">
      <c r="J102"/>
    </row>
    <row r="103" spans="10:10" x14ac:dyDescent="0.25">
      <c r="J103"/>
    </row>
    <row r="104" spans="10:10" x14ac:dyDescent="0.25">
      <c r="J104"/>
    </row>
    <row r="105" spans="10:10" x14ac:dyDescent="0.25">
      <c r="J105"/>
    </row>
    <row r="106" spans="10:10" x14ac:dyDescent="0.25">
      <c r="J106"/>
    </row>
    <row r="107" spans="10:10" x14ac:dyDescent="0.25">
      <c r="J107"/>
    </row>
    <row r="108" spans="10:10" x14ac:dyDescent="0.25">
      <c r="J108"/>
    </row>
    <row r="109" spans="10:10" x14ac:dyDescent="0.25">
      <c r="J109"/>
    </row>
    <row r="110" spans="10:10" x14ac:dyDescent="0.25">
      <c r="J110"/>
    </row>
    <row r="111" spans="10:10" x14ac:dyDescent="0.25">
      <c r="J111"/>
    </row>
    <row r="112" spans="10:10" x14ac:dyDescent="0.25">
      <c r="J112"/>
    </row>
    <row r="113" spans="10:10" x14ac:dyDescent="0.25">
      <c r="J113"/>
    </row>
    <row r="114" spans="10:10" x14ac:dyDescent="0.25">
      <c r="J114"/>
    </row>
    <row r="115" spans="10:10" x14ac:dyDescent="0.25">
      <c r="J115"/>
    </row>
    <row r="116" spans="10:10" x14ac:dyDescent="0.25">
      <c r="J116"/>
    </row>
    <row r="117" spans="10:10" x14ac:dyDescent="0.25">
      <c r="J117"/>
    </row>
    <row r="118" spans="10:10" x14ac:dyDescent="0.25">
      <c r="J118"/>
    </row>
    <row r="119" spans="10:10" x14ac:dyDescent="0.25">
      <c r="J119"/>
    </row>
    <row r="120" spans="10:10" x14ac:dyDescent="0.25">
      <c r="J120"/>
    </row>
    <row r="121" spans="10:10" x14ac:dyDescent="0.25">
      <c r="J121"/>
    </row>
    <row r="122" spans="10:10" x14ac:dyDescent="0.25">
      <c r="J122"/>
    </row>
    <row r="123" spans="10:10" x14ac:dyDescent="0.25">
      <c r="J123"/>
    </row>
    <row r="124" spans="10:10" x14ac:dyDescent="0.25">
      <c r="J124"/>
    </row>
    <row r="125" spans="10:10" x14ac:dyDescent="0.25">
      <c r="J125"/>
    </row>
    <row r="126" spans="10:10" x14ac:dyDescent="0.25">
      <c r="J126"/>
    </row>
    <row r="127" spans="10:10" x14ac:dyDescent="0.25">
      <c r="J127"/>
    </row>
    <row r="128" spans="10:10" x14ac:dyDescent="0.25">
      <c r="J128"/>
    </row>
    <row r="129" spans="10:10" x14ac:dyDescent="0.25">
      <c r="J129"/>
    </row>
    <row r="130" spans="10:10" x14ac:dyDescent="0.25">
      <c r="J130"/>
    </row>
    <row r="131" spans="10:10" x14ac:dyDescent="0.25">
      <c r="J131"/>
    </row>
    <row r="132" spans="10:10" x14ac:dyDescent="0.25">
      <c r="J132"/>
    </row>
    <row r="133" spans="10:10" x14ac:dyDescent="0.25">
      <c r="J133"/>
    </row>
    <row r="134" spans="10:10" x14ac:dyDescent="0.25">
      <c r="J134"/>
    </row>
    <row r="135" spans="10:10" x14ac:dyDescent="0.25">
      <c r="J135"/>
    </row>
    <row r="136" spans="10:10" x14ac:dyDescent="0.25">
      <c r="J136"/>
    </row>
    <row r="137" spans="10:10" x14ac:dyDescent="0.25">
      <c r="J137"/>
    </row>
    <row r="138" spans="10:10" x14ac:dyDescent="0.25">
      <c r="J138"/>
    </row>
    <row r="139" spans="10:10" x14ac:dyDescent="0.25">
      <c r="J139"/>
    </row>
    <row r="140" spans="10:10" x14ac:dyDescent="0.25">
      <c r="J140"/>
    </row>
    <row r="141" spans="10:10" x14ac:dyDescent="0.25">
      <c r="J141"/>
    </row>
    <row r="142" spans="10:10" x14ac:dyDescent="0.25">
      <c r="J142"/>
    </row>
    <row r="143" spans="10:10" x14ac:dyDescent="0.25">
      <c r="J143"/>
    </row>
    <row r="144" spans="10:10" x14ac:dyDescent="0.25">
      <c r="J144"/>
    </row>
    <row r="145" spans="10:10" x14ac:dyDescent="0.25">
      <c r="J145"/>
    </row>
    <row r="146" spans="10:10" x14ac:dyDescent="0.25">
      <c r="J146"/>
    </row>
    <row r="147" spans="10:10" x14ac:dyDescent="0.25">
      <c r="J147"/>
    </row>
    <row r="148" spans="10:10" x14ac:dyDescent="0.25">
      <c r="J148"/>
    </row>
    <row r="149" spans="10:10" x14ac:dyDescent="0.25">
      <c r="J149"/>
    </row>
    <row r="150" spans="10:10" x14ac:dyDescent="0.25">
      <c r="J150"/>
    </row>
  </sheetData>
  <sortState ref="AD8:AF27">
    <sortCondition ref="AE8:AE27"/>
  </sortState>
  <mergeCells count="52">
    <mergeCell ref="AD6:AF6"/>
    <mergeCell ref="X59:X61"/>
    <mergeCell ref="Y59:Y61"/>
    <mergeCell ref="X56:X58"/>
    <mergeCell ref="Y56:Y58"/>
    <mergeCell ref="X53:X55"/>
    <mergeCell ref="Y53:Y55"/>
    <mergeCell ref="Y8:Y10"/>
    <mergeCell ref="Y11:Y13"/>
    <mergeCell ref="Y14:Y16"/>
    <mergeCell ref="X44:X46"/>
    <mergeCell ref="Y44:Y46"/>
    <mergeCell ref="Y20:Y22"/>
    <mergeCell ref="Y17:Y19"/>
    <mergeCell ref="X29:X31"/>
    <mergeCell ref="X32:X34"/>
    <mergeCell ref="X62:X64"/>
    <mergeCell ref="Y62:Y64"/>
    <mergeCell ref="X65:X67"/>
    <mergeCell ref="Y65:Y67"/>
    <mergeCell ref="X68:X70"/>
    <mergeCell ref="Y68:Y70"/>
    <mergeCell ref="X8:X10"/>
    <mergeCell ref="X11:X13"/>
    <mergeCell ref="X14:X16"/>
    <mergeCell ref="X17:X19"/>
    <mergeCell ref="X20:X22"/>
    <mergeCell ref="X47:X49"/>
    <mergeCell ref="Y47:Y49"/>
    <mergeCell ref="X50:X52"/>
    <mergeCell ref="Y50:Y52"/>
    <mergeCell ref="Y23:Y25"/>
    <mergeCell ref="Y38:Y40"/>
    <mergeCell ref="X41:X43"/>
    <mergeCell ref="Y41:Y43"/>
    <mergeCell ref="X38:X40"/>
    <mergeCell ref="Y35:Y37"/>
    <mergeCell ref="Y32:Y34"/>
    <mergeCell ref="Y29:Y31"/>
    <mergeCell ref="X35:X37"/>
    <mergeCell ref="Y26:Y28"/>
    <mergeCell ref="X23:X25"/>
    <mergeCell ref="X26:X28"/>
    <mergeCell ref="A6:B6"/>
    <mergeCell ref="A1:Y1"/>
    <mergeCell ref="A2:Y2"/>
    <mergeCell ref="A3:Y3"/>
    <mergeCell ref="A4:Y4"/>
    <mergeCell ref="C6:G6"/>
    <mergeCell ref="M6:R6"/>
    <mergeCell ref="A5:L5"/>
    <mergeCell ref="M5:Y5"/>
  </mergeCells>
  <pageMargins left="0.7" right="0.7" top="0.75" bottom="0.75" header="0.3" footer="0.3"/>
  <pageSetup paperSize="9" scale="33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J81"/>
  <sheetViews>
    <sheetView zoomScale="70" zoomScaleNormal="70" workbookViewId="0">
      <selection activeCell="L74" sqref="L74"/>
    </sheetView>
  </sheetViews>
  <sheetFormatPr defaultRowHeight="15" x14ac:dyDescent="0.25"/>
  <cols>
    <col min="1" max="1" width="6" customWidth="1"/>
    <col min="2" max="2" width="22.28515625" style="381" customWidth="1"/>
    <col min="3" max="3" width="20.7109375" style="381" customWidth="1"/>
    <col min="4" max="4" width="9.42578125" style="421" customWidth="1"/>
    <col min="5" max="5" width="12.5703125" style="421" customWidth="1"/>
    <col min="6" max="6" width="10.5703125" style="421" customWidth="1"/>
    <col min="7" max="7" width="11" style="421" customWidth="1"/>
    <col min="8" max="8" width="10.140625" style="384" customWidth="1"/>
    <col min="9" max="10" width="11.140625" customWidth="1"/>
    <col min="11" max="12" width="7.85546875" customWidth="1"/>
    <col min="13" max="13" width="20.42578125" style="381" customWidth="1"/>
    <col min="14" max="14" width="7.85546875" style="421" customWidth="1"/>
    <col min="15" max="15" width="11.28515625" customWidth="1"/>
    <col min="16" max="16" width="12.140625" customWidth="1"/>
    <col min="17" max="17" width="10.5703125" customWidth="1"/>
    <col min="18" max="18" width="11.7109375" style="384" customWidth="1"/>
    <col min="19" max="19" width="11.140625" customWidth="1"/>
    <col min="20" max="21" width="9.140625" customWidth="1"/>
    <col min="22" max="22" width="9.85546875" customWidth="1"/>
    <col min="23" max="23" width="14" customWidth="1"/>
    <col min="26" max="26" width="21" customWidth="1"/>
    <col min="28" max="28" width="13.7109375" customWidth="1"/>
    <col min="29" max="29" width="13.85546875" customWidth="1"/>
    <col min="30" max="30" width="11" customWidth="1"/>
    <col min="31" max="31" width="14" customWidth="1"/>
  </cols>
  <sheetData>
    <row r="1" spans="1:62" ht="27" thickBot="1" x14ac:dyDescent="0.45">
      <c r="A1" s="646" t="s">
        <v>500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8"/>
      <c r="Y1" s="9"/>
      <c r="Z1" s="9"/>
      <c r="AA1" s="9"/>
      <c r="AB1" s="9"/>
      <c r="AC1" s="9"/>
      <c r="AD1" s="9"/>
      <c r="AE1" s="9"/>
    </row>
    <row r="2" spans="1:62" ht="27" thickBot="1" x14ac:dyDescent="0.45">
      <c r="A2" s="646" t="s">
        <v>501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8"/>
      <c r="Y2" s="432"/>
      <c r="Z2" s="432"/>
      <c r="AA2" s="432"/>
      <c r="AB2" s="432"/>
      <c r="AC2" s="432"/>
      <c r="AD2" s="432"/>
      <c r="AE2" s="432"/>
      <c r="AF2" s="423"/>
      <c r="AG2" s="423"/>
      <c r="AH2" s="423"/>
      <c r="AI2" s="423"/>
      <c r="AJ2" s="423"/>
      <c r="AK2" s="423"/>
      <c r="AL2" s="423"/>
      <c r="AM2" s="423"/>
      <c r="AN2" s="423"/>
      <c r="AO2" s="423"/>
      <c r="AP2" s="423"/>
      <c r="AQ2" s="423"/>
      <c r="AR2" s="423"/>
      <c r="AS2" s="423"/>
      <c r="AT2" s="423"/>
      <c r="AU2" s="423"/>
      <c r="AV2" s="423"/>
      <c r="AW2" s="423"/>
      <c r="AX2" s="423"/>
      <c r="AY2" s="423"/>
      <c r="AZ2" s="423"/>
      <c r="BA2" s="423"/>
      <c r="BB2" s="423"/>
      <c r="BC2" s="423"/>
      <c r="BD2" s="423"/>
      <c r="BE2" s="423"/>
      <c r="BF2" s="423"/>
      <c r="BG2" s="423"/>
      <c r="BH2" s="423"/>
      <c r="BI2" s="423"/>
      <c r="BJ2" s="423"/>
    </row>
    <row r="3" spans="1:62" ht="27" thickBot="1" x14ac:dyDescent="0.45">
      <c r="A3" s="646" t="s">
        <v>518</v>
      </c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8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  <c r="BH3" s="423"/>
      <c r="BI3" s="423"/>
      <c r="BJ3" s="423"/>
    </row>
    <row r="4" spans="1:62" ht="27" thickBot="1" x14ac:dyDescent="0.45">
      <c r="A4" s="646" t="s">
        <v>513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V4" s="647"/>
      <c r="W4" s="648"/>
      <c r="Y4" s="423"/>
      <c r="Z4" s="423"/>
      <c r="AA4" s="423"/>
      <c r="AB4" s="423"/>
      <c r="AC4" s="423"/>
      <c r="AD4" s="423"/>
      <c r="AE4" s="423"/>
      <c r="AF4" s="423"/>
      <c r="AG4" s="423"/>
      <c r="AH4" s="423"/>
      <c r="AI4" s="423"/>
      <c r="AJ4" s="423"/>
      <c r="AK4" s="423"/>
      <c r="AL4" s="423"/>
      <c r="AM4" s="423"/>
      <c r="AN4" s="423"/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  <c r="BB4" s="423"/>
      <c r="BC4" s="423"/>
      <c r="BD4" s="423"/>
      <c r="BE4" s="423"/>
      <c r="BF4" s="423"/>
      <c r="BG4" s="423"/>
      <c r="BH4" s="423"/>
      <c r="BI4" s="423"/>
      <c r="BJ4" s="423"/>
    </row>
    <row r="5" spans="1:62" ht="27" customHeight="1" thickBot="1" x14ac:dyDescent="0.45">
      <c r="A5" s="652">
        <v>45276</v>
      </c>
      <c r="B5" s="684"/>
      <c r="C5" s="684"/>
      <c r="D5" s="684"/>
      <c r="E5" s="684"/>
      <c r="F5" s="684"/>
      <c r="G5" s="684"/>
      <c r="H5" s="684"/>
      <c r="I5" s="684"/>
      <c r="J5" s="684"/>
      <c r="K5" s="684"/>
      <c r="L5" s="655" t="s">
        <v>512</v>
      </c>
      <c r="M5" s="653"/>
      <c r="N5" s="653"/>
      <c r="O5" s="653"/>
      <c r="P5" s="653"/>
      <c r="Q5" s="653"/>
      <c r="R5" s="653"/>
      <c r="S5" s="653"/>
      <c r="T5" s="653"/>
      <c r="U5" s="653"/>
      <c r="V5" s="653"/>
      <c r="W5" s="654"/>
      <c r="Y5" s="423"/>
      <c r="Z5" s="423"/>
      <c r="AA5" s="423"/>
      <c r="AB5" s="423"/>
      <c r="AC5" s="423"/>
      <c r="AD5" s="423"/>
      <c r="AE5" s="423"/>
      <c r="AF5" s="423"/>
      <c r="AG5" s="423"/>
      <c r="AH5" s="423"/>
      <c r="AI5" s="423"/>
      <c r="AJ5" s="423"/>
      <c r="AK5" s="423"/>
      <c r="AL5" s="423"/>
      <c r="AM5" s="423"/>
      <c r="AN5" s="423"/>
      <c r="AO5" s="423"/>
      <c r="AP5" s="423"/>
      <c r="AQ5" s="423"/>
      <c r="AR5" s="423"/>
      <c r="AS5" s="423"/>
      <c r="AT5" s="423"/>
      <c r="AU5" s="423"/>
      <c r="AV5" s="423"/>
      <c r="AW5" s="423"/>
      <c r="AX5" s="423"/>
      <c r="AY5" s="423"/>
      <c r="AZ5" s="423"/>
      <c r="BA5" s="423"/>
      <c r="BB5" s="423"/>
      <c r="BC5" s="423"/>
      <c r="BD5" s="423"/>
      <c r="BE5" s="423"/>
      <c r="BF5" s="423"/>
      <c r="BG5" s="423"/>
      <c r="BH5" s="423"/>
      <c r="BI5" s="423"/>
      <c r="BJ5" s="423"/>
    </row>
    <row r="6" spans="1:62" ht="24" customHeight="1" thickBot="1" x14ac:dyDescent="0.3">
      <c r="A6" s="599"/>
      <c r="B6" s="601"/>
      <c r="C6" s="682" t="s">
        <v>507</v>
      </c>
      <c r="D6" s="683"/>
      <c r="E6" s="683"/>
      <c r="F6" s="683"/>
      <c r="G6" s="683"/>
      <c r="H6" s="382"/>
      <c r="I6" s="230"/>
      <c r="J6" s="230"/>
      <c r="K6" s="230"/>
      <c r="L6" s="682" t="s">
        <v>508</v>
      </c>
      <c r="M6" s="683"/>
      <c r="N6" s="683"/>
      <c r="O6" s="683"/>
      <c r="P6" s="683"/>
      <c r="Q6" s="683"/>
      <c r="R6" s="382"/>
      <c r="S6" s="231"/>
      <c r="T6" s="229"/>
      <c r="U6" s="230"/>
      <c r="V6" s="230"/>
      <c r="W6" s="231"/>
      <c r="Y6" s="433"/>
      <c r="Z6" s="433"/>
      <c r="AA6" s="433"/>
      <c r="AB6" s="433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</row>
    <row r="7" spans="1:62" ht="44.25" customHeight="1" thickBot="1" x14ac:dyDescent="0.3">
      <c r="A7" s="479" t="s">
        <v>0</v>
      </c>
      <c r="B7" s="484" t="s">
        <v>1</v>
      </c>
      <c r="C7" s="480" t="s">
        <v>228</v>
      </c>
      <c r="D7" s="484" t="s">
        <v>509</v>
      </c>
      <c r="E7" s="394" t="s">
        <v>502</v>
      </c>
      <c r="F7" s="379" t="s">
        <v>503</v>
      </c>
      <c r="G7" s="379" t="s">
        <v>504</v>
      </c>
      <c r="H7" s="383" t="s">
        <v>510</v>
      </c>
      <c r="I7" s="415" t="s">
        <v>505</v>
      </c>
      <c r="J7" s="422" t="s">
        <v>91</v>
      </c>
      <c r="K7" s="449" t="s">
        <v>511</v>
      </c>
      <c r="L7" s="479" t="s">
        <v>0</v>
      </c>
      <c r="M7" s="29" t="s">
        <v>228</v>
      </c>
      <c r="N7" s="480" t="s">
        <v>509</v>
      </c>
      <c r="O7" s="378" t="s">
        <v>502</v>
      </c>
      <c r="P7" s="380" t="s">
        <v>503</v>
      </c>
      <c r="Q7" s="379" t="s">
        <v>504</v>
      </c>
      <c r="R7" s="383" t="s">
        <v>510</v>
      </c>
      <c r="S7" s="417" t="s">
        <v>505</v>
      </c>
      <c r="T7" s="422" t="s">
        <v>91</v>
      </c>
      <c r="U7" s="422" t="s">
        <v>511</v>
      </c>
      <c r="V7" s="475" t="s">
        <v>3</v>
      </c>
      <c r="W7" s="476" t="s">
        <v>506</v>
      </c>
      <c r="Y7" s="478"/>
      <c r="Z7" s="478"/>
      <c r="AA7" s="477"/>
      <c r="AB7" s="477"/>
      <c r="AC7" s="477"/>
      <c r="AD7" s="477"/>
      <c r="AE7" s="431"/>
    </row>
    <row r="8" spans="1:62" ht="18.75" customHeight="1" x14ac:dyDescent="0.25">
      <c r="A8" s="247">
        <v>1</v>
      </c>
      <c r="B8" s="71" t="s">
        <v>5</v>
      </c>
      <c r="C8" s="409" t="s">
        <v>519</v>
      </c>
      <c r="D8" s="376"/>
      <c r="E8" s="396">
        <v>0</v>
      </c>
      <c r="F8" s="396">
        <v>0</v>
      </c>
      <c r="G8" s="396">
        <f t="shared" ref="G8:G39" si="0">SUM(F8-E8)</f>
        <v>0</v>
      </c>
      <c r="H8" s="396">
        <v>0</v>
      </c>
      <c r="I8" s="416">
        <f t="shared" ref="I8:I39" si="1">SUM(G8+H8)</f>
        <v>0</v>
      </c>
      <c r="J8" s="452"/>
      <c r="K8" s="453"/>
      <c r="L8" s="247">
        <v>1</v>
      </c>
      <c r="M8" s="71" t="s">
        <v>558</v>
      </c>
      <c r="N8" s="250"/>
      <c r="O8" s="396">
        <v>0</v>
      </c>
      <c r="P8" s="396">
        <v>0</v>
      </c>
      <c r="Q8" s="396">
        <f t="shared" ref="Q8:Q39" si="2">SUM(P8-O8)</f>
        <v>0</v>
      </c>
      <c r="R8" s="396">
        <v>0</v>
      </c>
      <c r="S8" s="416">
        <f t="shared" ref="S8:S39" si="3">SUM(Q8+R8)</f>
        <v>0</v>
      </c>
      <c r="T8" s="403"/>
      <c r="U8" s="403"/>
      <c r="V8" s="696">
        <f>SUM(K8+K9+K10+U8+U9+U10)</f>
        <v>0</v>
      </c>
      <c r="W8" s="685"/>
      <c r="Y8" s="9"/>
      <c r="Z8" s="9"/>
      <c r="AA8" s="9"/>
      <c r="AB8" s="9"/>
      <c r="AC8" s="9"/>
      <c r="AD8" s="9"/>
      <c r="AE8" s="9"/>
    </row>
    <row r="9" spans="1:62" ht="18.75" customHeight="1" x14ac:dyDescent="0.4">
      <c r="A9" s="385">
        <v>2</v>
      </c>
      <c r="B9" s="388" t="s">
        <v>5</v>
      </c>
      <c r="C9" s="391" t="s">
        <v>556</v>
      </c>
      <c r="D9" s="400"/>
      <c r="E9" s="397">
        <v>0</v>
      </c>
      <c r="F9" s="398">
        <v>0</v>
      </c>
      <c r="G9" s="397">
        <f t="shared" si="0"/>
        <v>0</v>
      </c>
      <c r="H9" s="397">
        <v>0</v>
      </c>
      <c r="I9" s="445">
        <f t="shared" si="1"/>
        <v>0</v>
      </c>
      <c r="J9" s="454"/>
      <c r="K9" s="455"/>
      <c r="L9" s="385">
        <v>2</v>
      </c>
      <c r="M9" s="388" t="s">
        <v>559</v>
      </c>
      <c r="N9" s="395"/>
      <c r="O9" s="397">
        <v>0</v>
      </c>
      <c r="P9" s="398">
        <v>0</v>
      </c>
      <c r="Q9" s="397">
        <f t="shared" si="2"/>
        <v>0</v>
      </c>
      <c r="R9" s="397">
        <v>0</v>
      </c>
      <c r="S9" s="445">
        <f t="shared" si="3"/>
        <v>0</v>
      </c>
      <c r="T9" s="405"/>
      <c r="U9" s="405"/>
      <c r="V9" s="694"/>
      <c r="W9" s="657"/>
      <c r="Y9" s="432"/>
      <c r="Z9" s="432"/>
      <c r="AA9" s="432"/>
      <c r="AB9" s="432"/>
      <c r="AC9" s="432"/>
      <c r="AD9" s="432"/>
      <c r="AE9" s="432"/>
    </row>
    <row r="10" spans="1:62" ht="18.75" customHeight="1" thickBot="1" x14ac:dyDescent="0.45">
      <c r="A10" s="252">
        <v>3</v>
      </c>
      <c r="B10" s="76" t="s">
        <v>5</v>
      </c>
      <c r="C10" s="393" t="s">
        <v>557</v>
      </c>
      <c r="D10" s="481"/>
      <c r="E10" s="398">
        <v>0</v>
      </c>
      <c r="F10" s="398">
        <v>0</v>
      </c>
      <c r="G10" s="397">
        <f t="shared" si="0"/>
        <v>0</v>
      </c>
      <c r="H10" s="397">
        <v>0</v>
      </c>
      <c r="I10" s="444">
        <f t="shared" si="1"/>
        <v>0</v>
      </c>
      <c r="J10" s="456"/>
      <c r="K10" s="457"/>
      <c r="L10" s="252">
        <v>3</v>
      </c>
      <c r="M10" s="76"/>
      <c r="N10" s="483"/>
      <c r="O10" s="398">
        <v>0</v>
      </c>
      <c r="P10" s="398">
        <v>0</v>
      </c>
      <c r="Q10" s="397">
        <f t="shared" si="2"/>
        <v>0</v>
      </c>
      <c r="R10" s="397">
        <v>0</v>
      </c>
      <c r="S10" s="448">
        <f t="shared" si="3"/>
        <v>0</v>
      </c>
      <c r="T10" s="406"/>
      <c r="U10" s="406"/>
      <c r="V10" s="695"/>
      <c r="W10" s="658"/>
      <c r="Y10" s="423"/>
      <c r="Z10" s="423"/>
      <c r="AA10" s="423"/>
      <c r="AB10" s="423"/>
      <c r="AC10" s="423"/>
      <c r="AD10" s="423"/>
      <c r="AE10" s="423"/>
    </row>
    <row r="11" spans="1:62" ht="18.75" customHeight="1" x14ac:dyDescent="0.4">
      <c r="A11" s="247">
        <v>4</v>
      </c>
      <c r="B11" s="71" t="s">
        <v>21</v>
      </c>
      <c r="C11" s="355" t="s">
        <v>545</v>
      </c>
      <c r="D11" s="488"/>
      <c r="E11" s="396">
        <v>0</v>
      </c>
      <c r="F11" s="396">
        <v>0</v>
      </c>
      <c r="G11" s="396">
        <f t="shared" si="0"/>
        <v>0</v>
      </c>
      <c r="H11" s="396">
        <v>0</v>
      </c>
      <c r="I11" s="416">
        <f t="shared" si="1"/>
        <v>0</v>
      </c>
      <c r="J11" s="452"/>
      <c r="K11" s="453"/>
      <c r="L11" s="247">
        <v>4</v>
      </c>
      <c r="M11" s="71" t="s">
        <v>547</v>
      </c>
      <c r="N11" s="250"/>
      <c r="O11" s="396">
        <v>0</v>
      </c>
      <c r="P11" s="396">
        <v>0</v>
      </c>
      <c r="Q11" s="396">
        <f t="shared" si="2"/>
        <v>0</v>
      </c>
      <c r="R11" s="396">
        <v>0</v>
      </c>
      <c r="S11" s="416">
        <f t="shared" si="3"/>
        <v>0</v>
      </c>
      <c r="T11" s="403"/>
      <c r="U11" s="111"/>
      <c r="V11" s="693">
        <f t="shared" ref="V11" si="4">SUM(K11+K12+K13+U11+U12+U13)</f>
        <v>0</v>
      </c>
      <c r="W11" s="685"/>
      <c r="Y11" s="423"/>
      <c r="Z11" s="423"/>
      <c r="AA11" s="423"/>
      <c r="AB11" s="423"/>
      <c r="AC11" s="423"/>
      <c r="AD11" s="423"/>
      <c r="AE11" s="423"/>
    </row>
    <row r="12" spans="1:62" ht="18.75" customHeight="1" x14ac:dyDescent="0.4">
      <c r="A12" s="385">
        <v>5</v>
      </c>
      <c r="B12" s="388" t="s">
        <v>21</v>
      </c>
      <c r="C12" s="388" t="s">
        <v>546</v>
      </c>
      <c r="D12" s="400"/>
      <c r="E12" s="397">
        <v>0</v>
      </c>
      <c r="F12" s="398">
        <v>0</v>
      </c>
      <c r="G12" s="397">
        <f t="shared" si="0"/>
        <v>0</v>
      </c>
      <c r="H12" s="397">
        <v>0</v>
      </c>
      <c r="I12" s="445">
        <f t="shared" si="1"/>
        <v>0</v>
      </c>
      <c r="J12" s="454"/>
      <c r="K12" s="455"/>
      <c r="L12" s="385">
        <v>5</v>
      </c>
      <c r="M12" s="388" t="s">
        <v>548</v>
      </c>
      <c r="N12" s="395"/>
      <c r="O12" s="397">
        <v>0</v>
      </c>
      <c r="P12" s="398">
        <v>0</v>
      </c>
      <c r="Q12" s="397">
        <f t="shared" si="2"/>
        <v>0</v>
      </c>
      <c r="R12" s="397">
        <v>0</v>
      </c>
      <c r="S12" s="445">
        <f t="shared" si="3"/>
        <v>0</v>
      </c>
      <c r="T12" s="405"/>
      <c r="U12" s="404"/>
      <c r="V12" s="694"/>
      <c r="W12" s="657"/>
      <c r="Y12" s="423"/>
      <c r="Z12" s="423"/>
      <c r="AA12" s="423"/>
      <c r="AB12" s="423"/>
      <c r="AC12" s="423"/>
      <c r="AD12" s="423"/>
      <c r="AE12" s="423"/>
    </row>
    <row r="13" spans="1:62" ht="18.75" customHeight="1" thickBot="1" x14ac:dyDescent="0.3">
      <c r="A13" s="252">
        <v>6</v>
      </c>
      <c r="B13" s="76" t="s">
        <v>21</v>
      </c>
      <c r="C13" s="413"/>
      <c r="D13" s="481"/>
      <c r="E13" s="398">
        <v>0</v>
      </c>
      <c r="F13" s="398">
        <v>0</v>
      </c>
      <c r="G13" s="397">
        <f t="shared" si="0"/>
        <v>0</v>
      </c>
      <c r="H13" s="397">
        <v>0</v>
      </c>
      <c r="I13" s="444">
        <f t="shared" si="1"/>
        <v>0</v>
      </c>
      <c r="J13" s="456"/>
      <c r="K13" s="457"/>
      <c r="L13" s="252">
        <v>6</v>
      </c>
      <c r="M13" s="76"/>
      <c r="N13" s="483"/>
      <c r="O13" s="398">
        <v>0</v>
      </c>
      <c r="P13" s="398">
        <v>0</v>
      </c>
      <c r="Q13" s="397">
        <f t="shared" si="2"/>
        <v>0</v>
      </c>
      <c r="R13" s="397">
        <v>0</v>
      </c>
      <c r="S13" s="448">
        <f t="shared" si="3"/>
        <v>0</v>
      </c>
      <c r="T13" s="406"/>
      <c r="U13" s="418"/>
      <c r="V13" s="695"/>
      <c r="W13" s="658"/>
      <c r="Y13" s="433"/>
      <c r="Z13" s="433"/>
      <c r="AA13" s="433"/>
      <c r="AB13" s="433"/>
      <c r="AC13" s="49"/>
      <c r="AD13" s="49"/>
      <c r="AE13" s="49"/>
    </row>
    <row r="14" spans="1:62" ht="18.75" customHeight="1" x14ac:dyDescent="0.25">
      <c r="A14" s="247">
        <v>7</v>
      </c>
      <c r="B14" s="71" t="s">
        <v>582</v>
      </c>
      <c r="C14" s="355" t="s">
        <v>577</v>
      </c>
      <c r="D14" s="249"/>
      <c r="E14" s="396">
        <v>0</v>
      </c>
      <c r="F14" s="396">
        <v>0</v>
      </c>
      <c r="G14" s="396">
        <f t="shared" si="0"/>
        <v>0</v>
      </c>
      <c r="H14" s="396">
        <v>0</v>
      </c>
      <c r="I14" s="416">
        <f t="shared" si="1"/>
        <v>0</v>
      </c>
      <c r="J14" s="452"/>
      <c r="K14" s="453"/>
      <c r="L14" s="247">
        <v>7</v>
      </c>
      <c r="M14" s="71" t="s">
        <v>579</v>
      </c>
      <c r="N14" s="250"/>
      <c r="O14" s="396">
        <v>0</v>
      </c>
      <c r="P14" s="396">
        <v>0</v>
      </c>
      <c r="Q14" s="396">
        <f t="shared" si="2"/>
        <v>0</v>
      </c>
      <c r="R14" s="396">
        <v>0</v>
      </c>
      <c r="S14" s="416">
        <f t="shared" si="3"/>
        <v>0</v>
      </c>
      <c r="T14" s="403"/>
      <c r="U14" s="401"/>
      <c r="V14" s="693">
        <f t="shared" ref="V14" si="5">SUM(K14+K15+K16+U14+U15+U16)</f>
        <v>0</v>
      </c>
      <c r="W14" s="685"/>
      <c r="Y14" s="9"/>
      <c r="Z14" s="9"/>
      <c r="AA14" s="9"/>
      <c r="AB14" s="9"/>
      <c r="AC14" s="9"/>
      <c r="AD14" s="9"/>
      <c r="AE14" s="9"/>
    </row>
    <row r="15" spans="1:62" ht="18.75" customHeight="1" x14ac:dyDescent="0.4">
      <c r="A15" s="385">
        <v>8</v>
      </c>
      <c r="B15" s="388" t="s">
        <v>582</v>
      </c>
      <c r="C15" s="391" t="s">
        <v>578</v>
      </c>
      <c r="D15" s="399"/>
      <c r="E15" s="397">
        <v>0</v>
      </c>
      <c r="F15" s="398">
        <v>0</v>
      </c>
      <c r="G15" s="397">
        <f t="shared" si="0"/>
        <v>0</v>
      </c>
      <c r="H15" s="397">
        <v>0</v>
      </c>
      <c r="I15" s="445">
        <f t="shared" si="1"/>
        <v>0</v>
      </c>
      <c r="J15" s="454"/>
      <c r="K15" s="455"/>
      <c r="L15" s="385">
        <v>8</v>
      </c>
      <c r="M15" s="388" t="s">
        <v>580</v>
      </c>
      <c r="N15" s="395"/>
      <c r="O15" s="397">
        <v>0</v>
      </c>
      <c r="P15" s="398">
        <v>0</v>
      </c>
      <c r="Q15" s="397">
        <f t="shared" si="2"/>
        <v>0</v>
      </c>
      <c r="R15" s="397">
        <v>0</v>
      </c>
      <c r="S15" s="445">
        <f t="shared" si="3"/>
        <v>0</v>
      </c>
      <c r="T15" s="405"/>
      <c r="U15" s="407"/>
      <c r="V15" s="694"/>
      <c r="W15" s="657"/>
      <c r="Y15" s="432"/>
      <c r="Z15" s="432"/>
      <c r="AA15" s="432"/>
      <c r="AB15" s="432"/>
      <c r="AC15" s="432"/>
      <c r="AD15" s="432"/>
      <c r="AE15" s="432"/>
    </row>
    <row r="16" spans="1:62" ht="18.75" customHeight="1" thickBot="1" x14ac:dyDescent="0.45">
      <c r="A16" s="252">
        <v>9</v>
      </c>
      <c r="B16" s="76" t="s">
        <v>582</v>
      </c>
      <c r="C16" s="393"/>
      <c r="D16" s="481"/>
      <c r="E16" s="398">
        <v>0</v>
      </c>
      <c r="F16" s="398">
        <v>0</v>
      </c>
      <c r="G16" s="397">
        <f t="shared" si="0"/>
        <v>0</v>
      </c>
      <c r="H16" s="397">
        <v>0</v>
      </c>
      <c r="I16" s="444">
        <f t="shared" si="1"/>
        <v>0</v>
      </c>
      <c r="J16" s="456"/>
      <c r="K16" s="457"/>
      <c r="L16" s="252">
        <v>9</v>
      </c>
      <c r="M16" s="76" t="s">
        <v>581</v>
      </c>
      <c r="N16" s="483"/>
      <c r="O16" s="398">
        <v>0</v>
      </c>
      <c r="P16" s="398">
        <v>0</v>
      </c>
      <c r="Q16" s="397">
        <f t="shared" si="2"/>
        <v>0</v>
      </c>
      <c r="R16" s="397">
        <v>0</v>
      </c>
      <c r="S16" s="448">
        <f t="shared" si="3"/>
        <v>0</v>
      </c>
      <c r="T16" s="406"/>
      <c r="U16" s="405"/>
      <c r="V16" s="695"/>
      <c r="W16" s="658"/>
      <c r="Y16" s="423"/>
      <c r="Z16" s="423"/>
      <c r="AA16" s="423"/>
      <c r="AB16" s="423"/>
      <c r="AC16" s="423"/>
      <c r="AD16" s="423"/>
      <c r="AE16" s="423"/>
    </row>
    <row r="17" spans="1:31" ht="18.75" customHeight="1" x14ac:dyDescent="0.4">
      <c r="A17" s="247">
        <v>10</v>
      </c>
      <c r="B17" s="71" t="s">
        <v>28</v>
      </c>
      <c r="C17" s="165" t="s">
        <v>569</v>
      </c>
      <c r="D17" s="488"/>
      <c r="E17" s="396">
        <v>0</v>
      </c>
      <c r="F17" s="396">
        <v>0</v>
      </c>
      <c r="G17" s="396">
        <f t="shared" si="0"/>
        <v>0</v>
      </c>
      <c r="H17" s="396">
        <v>0</v>
      </c>
      <c r="I17" s="416">
        <f t="shared" si="1"/>
        <v>0</v>
      </c>
      <c r="J17" s="452"/>
      <c r="K17" s="453"/>
      <c r="L17" s="247">
        <v>10</v>
      </c>
      <c r="M17" s="71" t="s">
        <v>571</v>
      </c>
      <c r="N17" s="250"/>
      <c r="O17" s="396">
        <v>0</v>
      </c>
      <c r="P17" s="396">
        <v>0</v>
      </c>
      <c r="Q17" s="396">
        <f t="shared" si="2"/>
        <v>0</v>
      </c>
      <c r="R17" s="396">
        <v>0</v>
      </c>
      <c r="S17" s="416">
        <f t="shared" si="3"/>
        <v>0</v>
      </c>
      <c r="T17" s="403"/>
      <c r="U17" s="111"/>
      <c r="V17" s="693">
        <f t="shared" ref="V17" si="6">SUM(K17+K18+K19+U17+U18+U19)</f>
        <v>0</v>
      </c>
      <c r="W17" s="685"/>
      <c r="Y17" s="423"/>
      <c r="Z17" s="423"/>
      <c r="AA17" s="423"/>
      <c r="AB17" s="423"/>
      <c r="AC17" s="423"/>
      <c r="AD17" s="423"/>
      <c r="AE17" s="423"/>
    </row>
    <row r="18" spans="1:31" ht="18.75" customHeight="1" x14ac:dyDescent="0.4">
      <c r="A18" s="385">
        <v>11</v>
      </c>
      <c r="B18" s="388" t="s">
        <v>28</v>
      </c>
      <c r="C18" s="411" t="s">
        <v>570</v>
      </c>
      <c r="D18" s="400"/>
      <c r="E18" s="397">
        <v>0</v>
      </c>
      <c r="F18" s="398">
        <v>0</v>
      </c>
      <c r="G18" s="397">
        <f t="shared" si="0"/>
        <v>0</v>
      </c>
      <c r="H18" s="397">
        <v>0</v>
      </c>
      <c r="I18" s="445">
        <f t="shared" si="1"/>
        <v>0</v>
      </c>
      <c r="J18" s="454"/>
      <c r="K18" s="455"/>
      <c r="L18" s="385">
        <v>11</v>
      </c>
      <c r="M18" s="388" t="s">
        <v>572</v>
      </c>
      <c r="N18" s="395"/>
      <c r="O18" s="397">
        <v>0</v>
      </c>
      <c r="P18" s="398">
        <v>0</v>
      </c>
      <c r="Q18" s="397">
        <f t="shared" si="2"/>
        <v>0</v>
      </c>
      <c r="R18" s="397">
        <v>0</v>
      </c>
      <c r="S18" s="445">
        <f t="shared" si="3"/>
        <v>0</v>
      </c>
      <c r="T18" s="405"/>
      <c r="U18" s="404"/>
      <c r="V18" s="694"/>
      <c r="W18" s="657"/>
      <c r="Y18" s="423"/>
      <c r="Z18" s="423"/>
      <c r="AA18" s="423"/>
      <c r="AB18" s="423"/>
      <c r="AC18" s="423"/>
      <c r="AD18" s="423"/>
      <c r="AE18" s="423"/>
    </row>
    <row r="19" spans="1:31" ht="18.75" customHeight="1" thickBot="1" x14ac:dyDescent="0.3">
      <c r="A19" s="387">
        <v>12</v>
      </c>
      <c r="B19" s="390" t="s">
        <v>28</v>
      </c>
      <c r="C19" s="392" t="s">
        <v>583</v>
      </c>
      <c r="D19" s="481"/>
      <c r="E19" s="398">
        <v>0</v>
      </c>
      <c r="F19" s="398">
        <v>0</v>
      </c>
      <c r="G19" s="397">
        <f t="shared" si="0"/>
        <v>0</v>
      </c>
      <c r="H19" s="397">
        <v>0</v>
      </c>
      <c r="I19" s="444">
        <f t="shared" si="1"/>
        <v>0</v>
      </c>
      <c r="J19" s="456"/>
      <c r="K19" s="458"/>
      <c r="L19" s="252">
        <v>12</v>
      </c>
      <c r="M19" s="390"/>
      <c r="N19" s="483"/>
      <c r="O19" s="398">
        <v>0</v>
      </c>
      <c r="P19" s="398">
        <v>0</v>
      </c>
      <c r="Q19" s="397">
        <f t="shared" si="2"/>
        <v>0</v>
      </c>
      <c r="R19" s="397">
        <v>0</v>
      </c>
      <c r="S19" s="448">
        <f t="shared" si="3"/>
        <v>0</v>
      </c>
      <c r="T19" s="406"/>
      <c r="U19" s="132"/>
      <c r="V19" s="695"/>
      <c r="W19" s="657"/>
      <c r="Y19" s="433"/>
      <c r="Z19" s="433"/>
      <c r="AA19" s="433"/>
      <c r="AB19" s="433"/>
      <c r="AC19" s="434"/>
      <c r="AD19" s="434"/>
      <c r="AE19" s="434"/>
    </row>
    <row r="20" spans="1:31" ht="18.75" customHeight="1" x14ac:dyDescent="0.25">
      <c r="A20" s="247">
        <v>13</v>
      </c>
      <c r="B20" s="71" t="s">
        <v>25</v>
      </c>
      <c r="C20" s="165" t="s">
        <v>553</v>
      </c>
      <c r="D20" s="249"/>
      <c r="E20" s="396">
        <v>0</v>
      </c>
      <c r="F20" s="396">
        <v>0</v>
      </c>
      <c r="G20" s="396">
        <f t="shared" si="0"/>
        <v>0</v>
      </c>
      <c r="H20" s="396">
        <v>0</v>
      </c>
      <c r="I20" s="416">
        <f t="shared" si="1"/>
        <v>0</v>
      </c>
      <c r="J20" s="452"/>
      <c r="K20" s="453"/>
      <c r="L20" s="247">
        <v>13</v>
      </c>
      <c r="M20" s="71" t="s">
        <v>521</v>
      </c>
      <c r="N20" s="250"/>
      <c r="O20" s="396">
        <v>0</v>
      </c>
      <c r="P20" s="396">
        <v>0</v>
      </c>
      <c r="Q20" s="396">
        <f t="shared" si="2"/>
        <v>0</v>
      </c>
      <c r="R20" s="396">
        <v>0</v>
      </c>
      <c r="S20" s="416">
        <f t="shared" si="3"/>
        <v>0</v>
      </c>
      <c r="T20" s="403"/>
      <c r="U20" s="111"/>
      <c r="V20" s="693">
        <f t="shared" ref="V20" si="7">SUM(K20+K21+K22+U20+U21+U22)</f>
        <v>0</v>
      </c>
      <c r="W20" s="685"/>
      <c r="Y20" s="9"/>
      <c r="Z20" s="9"/>
      <c r="AA20" s="9"/>
      <c r="AB20" s="9"/>
      <c r="AC20" s="9"/>
      <c r="AD20" s="9"/>
      <c r="AE20" s="9"/>
    </row>
    <row r="21" spans="1:31" ht="18.75" customHeight="1" x14ac:dyDescent="0.4">
      <c r="A21" s="385">
        <v>14</v>
      </c>
      <c r="B21" s="388" t="s">
        <v>25</v>
      </c>
      <c r="C21" s="411" t="s">
        <v>554</v>
      </c>
      <c r="D21" s="400"/>
      <c r="E21" s="397">
        <v>0</v>
      </c>
      <c r="F21" s="398">
        <v>0</v>
      </c>
      <c r="G21" s="397">
        <f t="shared" si="0"/>
        <v>0</v>
      </c>
      <c r="H21" s="397">
        <v>0</v>
      </c>
      <c r="I21" s="445">
        <f t="shared" si="1"/>
        <v>0</v>
      </c>
      <c r="J21" s="454"/>
      <c r="K21" s="455"/>
      <c r="L21" s="385">
        <v>14</v>
      </c>
      <c r="M21" s="388" t="s">
        <v>555</v>
      </c>
      <c r="N21" s="410"/>
      <c r="O21" s="397">
        <v>0</v>
      </c>
      <c r="P21" s="398">
        <v>0</v>
      </c>
      <c r="Q21" s="397">
        <f t="shared" si="2"/>
        <v>0</v>
      </c>
      <c r="R21" s="397">
        <v>0</v>
      </c>
      <c r="S21" s="445">
        <f t="shared" si="3"/>
        <v>0</v>
      </c>
      <c r="T21" s="405"/>
      <c r="U21" s="407"/>
      <c r="V21" s="694"/>
      <c r="W21" s="657"/>
      <c r="Y21" s="432"/>
      <c r="Z21" s="432"/>
      <c r="AA21" s="432"/>
      <c r="AB21" s="432"/>
      <c r="AC21" s="432"/>
      <c r="AD21" s="432"/>
      <c r="AE21" s="432"/>
    </row>
    <row r="22" spans="1:31" ht="18.75" customHeight="1" thickBot="1" x14ac:dyDescent="0.45">
      <c r="A22" s="252">
        <v>15</v>
      </c>
      <c r="B22" s="76" t="s">
        <v>25</v>
      </c>
      <c r="C22" s="402"/>
      <c r="D22" s="254"/>
      <c r="E22" s="398">
        <v>0</v>
      </c>
      <c r="F22" s="398">
        <v>0</v>
      </c>
      <c r="G22" s="397">
        <f t="shared" si="0"/>
        <v>0</v>
      </c>
      <c r="H22" s="397">
        <v>0</v>
      </c>
      <c r="I22" s="444">
        <f t="shared" si="1"/>
        <v>0</v>
      </c>
      <c r="J22" s="456"/>
      <c r="K22" s="457"/>
      <c r="L22" s="252">
        <v>15</v>
      </c>
      <c r="M22" s="76"/>
      <c r="N22" s="255"/>
      <c r="O22" s="398">
        <v>0</v>
      </c>
      <c r="P22" s="398">
        <v>0</v>
      </c>
      <c r="Q22" s="397">
        <f t="shared" si="2"/>
        <v>0</v>
      </c>
      <c r="R22" s="397">
        <v>0</v>
      </c>
      <c r="S22" s="448">
        <f t="shared" si="3"/>
        <v>0</v>
      </c>
      <c r="T22" s="406"/>
      <c r="U22" s="406"/>
      <c r="V22" s="695"/>
      <c r="W22" s="658"/>
      <c r="Y22" s="423"/>
      <c r="Z22" s="423"/>
      <c r="AA22" s="423"/>
      <c r="AB22" s="423"/>
      <c r="AC22" s="423"/>
      <c r="AD22" s="423"/>
      <c r="AE22" s="423"/>
    </row>
    <row r="23" spans="1:31" ht="18.75" customHeight="1" x14ac:dyDescent="0.4">
      <c r="A23" s="247">
        <v>16</v>
      </c>
      <c r="B23" s="389" t="s">
        <v>16</v>
      </c>
      <c r="C23" s="357" t="s">
        <v>514</v>
      </c>
      <c r="D23" s="481"/>
      <c r="E23" s="396">
        <v>0</v>
      </c>
      <c r="F23" s="396">
        <v>0</v>
      </c>
      <c r="G23" s="396">
        <f t="shared" si="0"/>
        <v>0</v>
      </c>
      <c r="H23" s="396">
        <v>0</v>
      </c>
      <c r="I23" s="416">
        <f t="shared" si="1"/>
        <v>0</v>
      </c>
      <c r="J23" s="452"/>
      <c r="K23" s="453"/>
      <c r="L23" s="247">
        <v>16</v>
      </c>
      <c r="M23" s="389" t="s">
        <v>517</v>
      </c>
      <c r="N23" s="395"/>
      <c r="O23" s="396">
        <v>0</v>
      </c>
      <c r="P23" s="396">
        <v>0</v>
      </c>
      <c r="Q23" s="396">
        <f t="shared" si="2"/>
        <v>0</v>
      </c>
      <c r="R23" s="396">
        <v>0</v>
      </c>
      <c r="S23" s="416">
        <f t="shared" si="3"/>
        <v>0</v>
      </c>
      <c r="T23" s="403"/>
      <c r="U23" s="403"/>
      <c r="V23" s="693">
        <f t="shared" ref="V23" si="8">SUM(K23+K24+K25+U23+U24+U25)</f>
        <v>0</v>
      </c>
      <c r="W23" s="685"/>
      <c r="Y23" s="423"/>
      <c r="Z23" s="423"/>
      <c r="AA23" s="423"/>
      <c r="AB23" s="423"/>
      <c r="AC23" s="423"/>
      <c r="AD23" s="423"/>
      <c r="AE23" s="423"/>
    </row>
    <row r="24" spans="1:31" ht="18.75" customHeight="1" x14ac:dyDescent="0.4">
      <c r="A24" s="385">
        <v>17</v>
      </c>
      <c r="B24" s="388" t="s">
        <v>16</v>
      </c>
      <c r="C24" s="391" t="s">
        <v>515</v>
      </c>
      <c r="D24" s="400"/>
      <c r="E24" s="397">
        <v>0</v>
      </c>
      <c r="F24" s="398">
        <v>0</v>
      </c>
      <c r="G24" s="397">
        <f t="shared" si="0"/>
        <v>0</v>
      </c>
      <c r="H24" s="397">
        <v>0</v>
      </c>
      <c r="I24" s="445">
        <f t="shared" si="1"/>
        <v>0</v>
      </c>
      <c r="J24" s="454"/>
      <c r="K24" s="455"/>
      <c r="L24" s="385">
        <v>17</v>
      </c>
      <c r="M24" s="388" t="s">
        <v>516</v>
      </c>
      <c r="N24" s="395"/>
      <c r="O24" s="397">
        <v>0</v>
      </c>
      <c r="P24" s="398">
        <v>0</v>
      </c>
      <c r="Q24" s="397">
        <f t="shared" si="2"/>
        <v>0</v>
      </c>
      <c r="R24" s="397">
        <v>0</v>
      </c>
      <c r="S24" s="445">
        <f t="shared" si="3"/>
        <v>0</v>
      </c>
      <c r="T24" s="405"/>
      <c r="U24" s="404"/>
      <c r="V24" s="694"/>
      <c r="W24" s="657"/>
      <c r="Y24" s="423"/>
      <c r="Z24" s="423"/>
      <c r="AA24" s="423"/>
      <c r="AB24" s="423"/>
      <c r="AC24" s="423"/>
      <c r="AD24" s="423"/>
      <c r="AE24" s="423"/>
    </row>
    <row r="25" spans="1:31" ht="18.75" customHeight="1" thickBot="1" x14ac:dyDescent="0.3">
      <c r="A25" s="252">
        <v>18</v>
      </c>
      <c r="B25" s="390" t="s">
        <v>16</v>
      </c>
      <c r="C25" s="389"/>
      <c r="D25" s="399"/>
      <c r="E25" s="398">
        <v>0</v>
      </c>
      <c r="F25" s="398">
        <v>0</v>
      </c>
      <c r="G25" s="397">
        <f t="shared" si="0"/>
        <v>0</v>
      </c>
      <c r="H25" s="397">
        <v>0</v>
      </c>
      <c r="I25" s="444">
        <f t="shared" si="1"/>
        <v>0</v>
      </c>
      <c r="J25" s="456"/>
      <c r="K25" s="457"/>
      <c r="L25" s="252">
        <v>18</v>
      </c>
      <c r="M25" s="390" t="s">
        <v>540</v>
      </c>
      <c r="N25" s="485"/>
      <c r="O25" s="398">
        <v>0</v>
      </c>
      <c r="P25" s="398">
        <v>0</v>
      </c>
      <c r="Q25" s="397">
        <f t="shared" si="2"/>
        <v>0</v>
      </c>
      <c r="R25" s="397">
        <v>0</v>
      </c>
      <c r="S25" s="448">
        <f t="shared" si="3"/>
        <v>0</v>
      </c>
      <c r="T25" s="406"/>
      <c r="U25" s="377"/>
      <c r="V25" s="695"/>
      <c r="W25" s="658"/>
      <c r="Y25" s="433"/>
      <c r="Z25" s="433"/>
      <c r="AA25" s="433"/>
      <c r="AB25" s="433"/>
      <c r="AC25" s="49"/>
      <c r="AD25" s="49"/>
      <c r="AE25" s="49"/>
    </row>
    <row r="26" spans="1:31" ht="18.75" x14ac:dyDescent="0.3">
      <c r="A26" s="247">
        <v>19</v>
      </c>
      <c r="B26" s="71" t="s">
        <v>26</v>
      </c>
      <c r="C26" s="75" t="s">
        <v>544</v>
      </c>
      <c r="D26" s="488"/>
      <c r="E26" s="396">
        <v>0</v>
      </c>
      <c r="F26" s="396">
        <v>0</v>
      </c>
      <c r="G26" s="396">
        <f t="shared" si="0"/>
        <v>0</v>
      </c>
      <c r="H26" s="396">
        <v>0</v>
      </c>
      <c r="I26" s="416">
        <f t="shared" si="1"/>
        <v>0</v>
      </c>
      <c r="J26" s="452"/>
      <c r="K26" s="453"/>
      <c r="L26" s="247">
        <v>19</v>
      </c>
      <c r="M26" s="71" t="s">
        <v>541</v>
      </c>
      <c r="N26" s="247"/>
      <c r="O26" s="396">
        <v>0</v>
      </c>
      <c r="P26" s="396">
        <v>0</v>
      </c>
      <c r="Q26" s="396">
        <f t="shared" si="2"/>
        <v>0</v>
      </c>
      <c r="R26" s="396">
        <v>0</v>
      </c>
      <c r="S26" s="416">
        <f t="shared" si="3"/>
        <v>0</v>
      </c>
      <c r="T26" s="403"/>
      <c r="U26" s="111"/>
      <c r="V26" s="693">
        <f t="shared" ref="V26" si="9">SUM(K26+K27+K28+U26+U27+U28)</f>
        <v>0</v>
      </c>
      <c r="W26" s="685"/>
      <c r="Y26" s="478"/>
      <c r="Z26" s="478"/>
      <c r="AA26" s="477"/>
      <c r="AB26" s="477"/>
      <c r="AC26" s="477"/>
      <c r="AD26" s="477"/>
      <c r="AE26" s="431"/>
    </row>
    <row r="27" spans="1:31" ht="18.75" x14ac:dyDescent="0.25">
      <c r="A27" s="385">
        <v>20</v>
      </c>
      <c r="B27" s="388" t="s">
        <v>26</v>
      </c>
      <c r="C27" s="391" t="s">
        <v>543</v>
      </c>
      <c r="D27" s="400"/>
      <c r="E27" s="397">
        <v>0</v>
      </c>
      <c r="F27" s="398">
        <v>0</v>
      </c>
      <c r="G27" s="397">
        <f t="shared" si="0"/>
        <v>0</v>
      </c>
      <c r="H27" s="397">
        <v>0</v>
      </c>
      <c r="I27" s="445">
        <f t="shared" si="1"/>
        <v>0</v>
      </c>
      <c r="J27" s="454"/>
      <c r="K27" s="455"/>
      <c r="L27" s="385">
        <v>20</v>
      </c>
      <c r="M27" s="388" t="s">
        <v>542</v>
      </c>
      <c r="N27" s="386"/>
      <c r="O27" s="397">
        <v>0</v>
      </c>
      <c r="P27" s="398">
        <v>0</v>
      </c>
      <c r="Q27" s="397">
        <f t="shared" si="2"/>
        <v>0</v>
      </c>
      <c r="R27" s="397">
        <v>0</v>
      </c>
      <c r="S27" s="445">
        <f t="shared" si="3"/>
        <v>0</v>
      </c>
      <c r="T27" s="405"/>
      <c r="U27" s="401"/>
      <c r="V27" s="694"/>
      <c r="W27" s="657"/>
    </row>
    <row r="28" spans="1:31" ht="19.5" thickBot="1" x14ac:dyDescent="0.3">
      <c r="A28" s="252">
        <v>21</v>
      </c>
      <c r="B28" s="76" t="s">
        <v>26</v>
      </c>
      <c r="C28" s="393"/>
      <c r="D28" s="482"/>
      <c r="E28" s="398">
        <v>0</v>
      </c>
      <c r="F28" s="398">
        <v>0</v>
      </c>
      <c r="G28" s="397">
        <f t="shared" si="0"/>
        <v>0</v>
      </c>
      <c r="H28" s="397">
        <v>0</v>
      </c>
      <c r="I28" s="444">
        <f t="shared" si="1"/>
        <v>0</v>
      </c>
      <c r="J28" s="456"/>
      <c r="K28" s="457"/>
      <c r="L28" s="252">
        <v>21</v>
      </c>
      <c r="M28" s="76"/>
      <c r="N28" s="486"/>
      <c r="O28" s="398">
        <v>0</v>
      </c>
      <c r="P28" s="398">
        <v>0</v>
      </c>
      <c r="Q28" s="397">
        <f t="shared" si="2"/>
        <v>0</v>
      </c>
      <c r="R28" s="397">
        <v>0</v>
      </c>
      <c r="S28" s="448">
        <f t="shared" si="3"/>
        <v>0</v>
      </c>
      <c r="T28" s="406"/>
      <c r="U28" s="404"/>
      <c r="V28" s="695"/>
      <c r="W28" s="658"/>
    </row>
    <row r="29" spans="1:31" ht="18.75" x14ac:dyDescent="0.25">
      <c r="A29" s="247">
        <v>22</v>
      </c>
      <c r="B29" s="389" t="s">
        <v>12</v>
      </c>
      <c r="C29" s="357"/>
      <c r="D29" s="399"/>
      <c r="E29" s="396">
        <v>0</v>
      </c>
      <c r="F29" s="396">
        <v>0</v>
      </c>
      <c r="G29" s="396">
        <f t="shared" si="0"/>
        <v>0</v>
      </c>
      <c r="H29" s="396">
        <v>0</v>
      </c>
      <c r="I29" s="416">
        <f t="shared" si="1"/>
        <v>0</v>
      </c>
      <c r="J29" s="452"/>
      <c r="K29" s="453"/>
      <c r="L29" s="247">
        <v>22</v>
      </c>
      <c r="M29" s="389"/>
      <c r="N29" s="395"/>
      <c r="O29" s="396">
        <v>0</v>
      </c>
      <c r="P29" s="396">
        <v>0</v>
      </c>
      <c r="Q29" s="396">
        <f t="shared" si="2"/>
        <v>0</v>
      </c>
      <c r="R29" s="396">
        <v>0</v>
      </c>
      <c r="S29" s="416">
        <f t="shared" si="3"/>
        <v>0</v>
      </c>
      <c r="T29" s="403"/>
      <c r="U29" s="111"/>
      <c r="V29" s="693">
        <f t="shared" ref="V29" si="10">SUM(K29+K30+K31+U29+U30+U31)</f>
        <v>0</v>
      </c>
      <c r="W29" s="685"/>
    </row>
    <row r="30" spans="1:31" ht="18.75" x14ac:dyDescent="0.25">
      <c r="A30" s="385">
        <v>23</v>
      </c>
      <c r="B30" s="388" t="s">
        <v>12</v>
      </c>
      <c r="C30" s="391"/>
      <c r="D30" s="399"/>
      <c r="E30" s="397">
        <v>0</v>
      </c>
      <c r="F30" s="398">
        <v>0</v>
      </c>
      <c r="G30" s="397">
        <f t="shared" si="0"/>
        <v>0</v>
      </c>
      <c r="H30" s="397">
        <v>0</v>
      </c>
      <c r="I30" s="445">
        <f t="shared" si="1"/>
        <v>0</v>
      </c>
      <c r="J30" s="454"/>
      <c r="K30" s="455"/>
      <c r="L30" s="385">
        <v>23</v>
      </c>
      <c r="M30" s="388"/>
      <c r="N30" s="395"/>
      <c r="O30" s="397">
        <v>0</v>
      </c>
      <c r="P30" s="398">
        <v>0</v>
      </c>
      <c r="Q30" s="397">
        <f t="shared" si="2"/>
        <v>0</v>
      </c>
      <c r="R30" s="397">
        <v>0</v>
      </c>
      <c r="S30" s="445">
        <f t="shared" si="3"/>
        <v>0</v>
      </c>
      <c r="T30" s="405"/>
      <c r="U30" s="404"/>
      <c r="V30" s="694"/>
      <c r="W30" s="657"/>
    </row>
    <row r="31" spans="1:31" ht="19.5" thickBot="1" x14ac:dyDescent="0.3">
      <c r="A31" s="252">
        <v>24</v>
      </c>
      <c r="B31" s="390" t="s">
        <v>12</v>
      </c>
      <c r="C31" s="392"/>
      <c r="D31" s="481"/>
      <c r="E31" s="414">
        <v>0</v>
      </c>
      <c r="F31" s="398">
        <v>0</v>
      </c>
      <c r="G31" s="397">
        <f t="shared" si="0"/>
        <v>0</v>
      </c>
      <c r="H31" s="397">
        <v>0</v>
      </c>
      <c r="I31" s="444">
        <f t="shared" si="1"/>
        <v>0</v>
      </c>
      <c r="J31" s="456"/>
      <c r="K31" s="457"/>
      <c r="L31" s="252">
        <v>24</v>
      </c>
      <c r="M31" s="390"/>
      <c r="N31" s="483"/>
      <c r="O31" s="414">
        <v>0</v>
      </c>
      <c r="P31" s="398">
        <v>0</v>
      </c>
      <c r="Q31" s="397">
        <f t="shared" si="2"/>
        <v>0</v>
      </c>
      <c r="R31" s="397">
        <v>0</v>
      </c>
      <c r="S31" s="448">
        <f t="shared" si="3"/>
        <v>0</v>
      </c>
      <c r="T31" s="406"/>
      <c r="U31" s="418"/>
      <c r="V31" s="695"/>
      <c r="W31" s="658"/>
    </row>
    <row r="32" spans="1:31" ht="18.75" x14ac:dyDescent="0.25">
      <c r="A32" s="247">
        <v>25</v>
      </c>
      <c r="B32" s="71" t="s">
        <v>22</v>
      </c>
      <c r="C32" s="355" t="s">
        <v>573</v>
      </c>
      <c r="D32" s="488"/>
      <c r="E32" s="396">
        <v>0</v>
      </c>
      <c r="F32" s="396">
        <v>0</v>
      </c>
      <c r="G32" s="396">
        <f t="shared" si="0"/>
        <v>0</v>
      </c>
      <c r="H32" s="396">
        <v>0</v>
      </c>
      <c r="I32" s="416">
        <f t="shared" si="1"/>
        <v>0</v>
      </c>
      <c r="J32" s="452"/>
      <c r="K32" s="453"/>
      <c r="L32" s="247">
        <v>25</v>
      </c>
      <c r="M32" s="71" t="s">
        <v>575</v>
      </c>
      <c r="N32" s="247"/>
      <c r="O32" s="396">
        <v>0</v>
      </c>
      <c r="P32" s="396">
        <v>0</v>
      </c>
      <c r="Q32" s="396">
        <f t="shared" si="2"/>
        <v>0</v>
      </c>
      <c r="R32" s="396">
        <v>0</v>
      </c>
      <c r="S32" s="416">
        <f t="shared" si="3"/>
        <v>0</v>
      </c>
      <c r="T32" s="403"/>
      <c r="U32" s="401"/>
      <c r="V32" s="693">
        <f t="shared" ref="V32" si="11">SUM(K32+K33+K34+U32+U33+U34)</f>
        <v>0</v>
      </c>
      <c r="W32" s="685"/>
    </row>
    <row r="33" spans="1:23" ht="18.75" x14ac:dyDescent="0.25">
      <c r="A33" s="385">
        <v>26</v>
      </c>
      <c r="B33" s="388" t="s">
        <v>22</v>
      </c>
      <c r="C33" s="391" t="s">
        <v>574</v>
      </c>
      <c r="D33" s="400"/>
      <c r="E33" s="398">
        <v>0</v>
      </c>
      <c r="F33" s="398">
        <v>0</v>
      </c>
      <c r="G33" s="397">
        <f t="shared" si="0"/>
        <v>0</v>
      </c>
      <c r="H33" s="397">
        <v>0</v>
      </c>
      <c r="I33" s="445">
        <f t="shared" si="1"/>
        <v>0</v>
      </c>
      <c r="J33" s="454"/>
      <c r="K33" s="455"/>
      <c r="L33" s="385">
        <v>26</v>
      </c>
      <c r="M33" s="388" t="s">
        <v>576</v>
      </c>
      <c r="N33" s="386"/>
      <c r="O33" s="398">
        <v>0</v>
      </c>
      <c r="P33" s="398">
        <v>0</v>
      </c>
      <c r="Q33" s="397">
        <f t="shared" si="2"/>
        <v>0</v>
      </c>
      <c r="R33" s="397">
        <v>0</v>
      </c>
      <c r="S33" s="445">
        <f t="shared" si="3"/>
        <v>0</v>
      </c>
      <c r="T33" s="405"/>
      <c r="U33" s="407"/>
      <c r="V33" s="694"/>
      <c r="W33" s="657"/>
    </row>
    <row r="34" spans="1:23" ht="19.5" thickBot="1" x14ac:dyDescent="0.3">
      <c r="A34" s="252">
        <v>27</v>
      </c>
      <c r="B34" s="76" t="s">
        <v>22</v>
      </c>
      <c r="C34" s="393"/>
      <c r="D34" s="482"/>
      <c r="E34" s="398">
        <v>0</v>
      </c>
      <c r="F34" s="398">
        <v>0</v>
      </c>
      <c r="G34" s="397">
        <f t="shared" si="0"/>
        <v>0</v>
      </c>
      <c r="H34" s="397">
        <v>0</v>
      </c>
      <c r="I34" s="444">
        <f t="shared" si="1"/>
        <v>0</v>
      </c>
      <c r="J34" s="456"/>
      <c r="K34" s="457"/>
      <c r="L34" s="252">
        <v>27</v>
      </c>
      <c r="M34" s="76"/>
      <c r="N34" s="486"/>
      <c r="O34" s="398">
        <v>0</v>
      </c>
      <c r="P34" s="398">
        <v>0</v>
      </c>
      <c r="Q34" s="397">
        <f t="shared" si="2"/>
        <v>0</v>
      </c>
      <c r="R34" s="397">
        <v>0</v>
      </c>
      <c r="S34" s="448">
        <f t="shared" si="3"/>
        <v>0</v>
      </c>
      <c r="T34" s="406"/>
      <c r="U34" s="405"/>
      <c r="V34" s="695"/>
      <c r="W34" s="658"/>
    </row>
    <row r="35" spans="1:23" ht="18.75" x14ac:dyDescent="0.25">
      <c r="A35" s="247">
        <v>28</v>
      </c>
      <c r="B35" s="389" t="s">
        <v>7</v>
      </c>
      <c r="C35" s="357" t="s">
        <v>539</v>
      </c>
      <c r="D35" s="481"/>
      <c r="E35" s="396">
        <v>0</v>
      </c>
      <c r="F35" s="396">
        <v>0</v>
      </c>
      <c r="G35" s="396">
        <f t="shared" si="0"/>
        <v>0</v>
      </c>
      <c r="H35" s="396">
        <v>0</v>
      </c>
      <c r="I35" s="416">
        <f t="shared" si="1"/>
        <v>0</v>
      </c>
      <c r="J35" s="452"/>
      <c r="K35" s="453"/>
      <c r="L35" s="247">
        <v>28</v>
      </c>
      <c r="M35" s="389" t="s">
        <v>536</v>
      </c>
      <c r="N35" s="395"/>
      <c r="O35" s="396">
        <v>0</v>
      </c>
      <c r="P35" s="396">
        <v>0</v>
      </c>
      <c r="Q35" s="396">
        <f t="shared" si="2"/>
        <v>0</v>
      </c>
      <c r="R35" s="396">
        <v>0</v>
      </c>
      <c r="S35" s="416">
        <f t="shared" si="3"/>
        <v>0</v>
      </c>
      <c r="T35" s="403"/>
      <c r="U35" s="111"/>
      <c r="V35" s="693">
        <f t="shared" ref="V35" si="12">SUM(K35+K36+K37+U35+U36+U37)</f>
        <v>0</v>
      </c>
      <c r="W35" s="685"/>
    </row>
    <row r="36" spans="1:23" ht="18.75" x14ac:dyDescent="0.25">
      <c r="A36" s="385">
        <v>29</v>
      </c>
      <c r="B36" s="388" t="s">
        <v>7</v>
      </c>
      <c r="C36" s="391" t="s">
        <v>538</v>
      </c>
      <c r="D36" s="400"/>
      <c r="E36" s="397">
        <v>0</v>
      </c>
      <c r="F36" s="398">
        <v>0</v>
      </c>
      <c r="G36" s="397">
        <f t="shared" si="0"/>
        <v>0</v>
      </c>
      <c r="H36" s="397">
        <v>0</v>
      </c>
      <c r="I36" s="445">
        <f t="shared" si="1"/>
        <v>0</v>
      </c>
      <c r="J36" s="454"/>
      <c r="K36" s="455"/>
      <c r="L36" s="385">
        <v>29</v>
      </c>
      <c r="M36" s="388" t="s">
        <v>537</v>
      </c>
      <c r="N36" s="395"/>
      <c r="O36" s="397">
        <v>0</v>
      </c>
      <c r="P36" s="398">
        <v>0</v>
      </c>
      <c r="Q36" s="397">
        <f t="shared" si="2"/>
        <v>0</v>
      </c>
      <c r="R36" s="397">
        <v>0</v>
      </c>
      <c r="S36" s="445">
        <f t="shared" si="3"/>
        <v>0</v>
      </c>
      <c r="T36" s="405"/>
      <c r="U36" s="404"/>
      <c r="V36" s="694"/>
      <c r="W36" s="657"/>
    </row>
    <row r="37" spans="1:23" ht="19.5" thickBot="1" x14ac:dyDescent="0.3">
      <c r="A37" s="387">
        <v>30</v>
      </c>
      <c r="B37" s="390" t="s">
        <v>7</v>
      </c>
      <c r="C37" s="392"/>
      <c r="D37" s="481"/>
      <c r="E37" s="398">
        <v>0</v>
      </c>
      <c r="F37" s="398">
        <v>0</v>
      </c>
      <c r="G37" s="397">
        <f t="shared" si="0"/>
        <v>0</v>
      </c>
      <c r="H37" s="397">
        <v>0</v>
      </c>
      <c r="I37" s="444">
        <f t="shared" si="1"/>
        <v>0</v>
      </c>
      <c r="J37" s="456"/>
      <c r="K37" s="458"/>
      <c r="L37" s="252">
        <v>30</v>
      </c>
      <c r="M37" s="390"/>
      <c r="N37" s="483"/>
      <c r="O37" s="398">
        <v>0</v>
      </c>
      <c r="P37" s="398">
        <v>0</v>
      </c>
      <c r="Q37" s="397">
        <f t="shared" si="2"/>
        <v>0</v>
      </c>
      <c r="R37" s="397">
        <v>0</v>
      </c>
      <c r="S37" s="448">
        <f t="shared" si="3"/>
        <v>0</v>
      </c>
      <c r="T37" s="406"/>
      <c r="U37" s="418"/>
      <c r="V37" s="695"/>
      <c r="W37" s="658"/>
    </row>
    <row r="38" spans="1:23" ht="18.75" x14ac:dyDescent="0.25">
      <c r="A38" s="247">
        <v>31</v>
      </c>
      <c r="B38" s="71" t="s">
        <v>14</v>
      </c>
      <c r="C38" s="355"/>
      <c r="D38" s="249"/>
      <c r="E38" s="396">
        <v>0</v>
      </c>
      <c r="F38" s="396">
        <v>0</v>
      </c>
      <c r="G38" s="396">
        <f t="shared" si="0"/>
        <v>0</v>
      </c>
      <c r="H38" s="396">
        <v>0</v>
      </c>
      <c r="I38" s="416">
        <f t="shared" si="1"/>
        <v>0</v>
      </c>
      <c r="J38" s="452"/>
      <c r="K38" s="453"/>
      <c r="L38" s="247">
        <v>31</v>
      </c>
      <c r="M38" s="71"/>
      <c r="N38" s="247"/>
      <c r="O38" s="396">
        <v>0</v>
      </c>
      <c r="P38" s="396">
        <v>0</v>
      </c>
      <c r="Q38" s="396">
        <f t="shared" si="2"/>
        <v>0</v>
      </c>
      <c r="R38" s="396">
        <v>0</v>
      </c>
      <c r="S38" s="416">
        <f t="shared" si="3"/>
        <v>0</v>
      </c>
      <c r="T38" s="403"/>
      <c r="U38" s="401"/>
      <c r="V38" s="693">
        <f t="shared" ref="V38" si="13">SUM(K38+K39+K40+U38+U39+U40)</f>
        <v>0</v>
      </c>
      <c r="W38" s="685"/>
    </row>
    <row r="39" spans="1:23" ht="18.75" x14ac:dyDescent="0.25">
      <c r="A39" s="385">
        <v>32</v>
      </c>
      <c r="B39" s="388" t="s">
        <v>14</v>
      </c>
      <c r="C39" s="392"/>
      <c r="D39" s="400"/>
      <c r="E39" s="397">
        <v>0</v>
      </c>
      <c r="F39" s="398">
        <v>0</v>
      </c>
      <c r="G39" s="397">
        <f t="shared" si="0"/>
        <v>0</v>
      </c>
      <c r="H39" s="397">
        <v>0</v>
      </c>
      <c r="I39" s="445">
        <f t="shared" si="1"/>
        <v>0</v>
      </c>
      <c r="J39" s="454"/>
      <c r="K39" s="455"/>
      <c r="L39" s="385">
        <v>32</v>
      </c>
      <c r="M39" s="388"/>
      <c r="N39" s="386"/>
      <c r="O39" s="397">
        <v>0</v>
      </c>
      <c r="P39" s="398">
        <v>0</v>
      </c>
      <c r="Q39" s="397">
        <f t="shared" si="2"/>
        <v>0</v>
      </c>
      <c r="R39" s="397">
        <v>0</v>
      </c>
      <c r="S39" s="445">
        <f t="shared" si="3"/>
        <v>0</v>
      </c>
      <c r="T39" s="405"/>
      <c r="U39" s="401"/>
      <c r="V39" s="694"/>
      <c r="W39" s="657"/>
    </row>
    <row r="40" spans="1:23" ht="19.5" thickBot="1" x14ac:dyDescent="0.3">
      <c r="A40" s="252">
        <v>33</v>
      </c>
      <c r="B40" s="76" t="s">
        <v>14</v>
      </c>
      <c r="C40" s="393"/>
      <c r="D40" s="482"/>
      <c r="E40" s="398">
        <v>0</v>
      </c>
      <c r="F40" s="398">
        <v>0</v>
      </c>
      <c r="G40" s="397">
        <f t="shared" ref="G40:G71" si="14">SUM(F40-E40)</f>
        <v>0</v>
      </c>
      <c r="H40" s="397">
        <v>0</v>
      </c>
      <c r="I40" s="444">
        <f t="shared" ref="I40:I71" si="15">SUM(G40+H40)</f>
        <v>0</v>
      </c>
      <c r="J40" s="456"/>
      <c r="K40" s="457"/>
      <c r="L40" s="252">
        <v>33</v>
      </c>
      <c r="M40" s="390"/>
      <c r="N40" s="485"/>
      <c r="O40" s="398">
        <v>0</v>
      </c>
      <c r="P40" s="398">
        <v>0</v>
      </c>
      <c r="Q40" s="397">
        <f t="shared" ref="Q40:Q71" si="16">SUM(P40-O40)</f>
        <v>0</v>
      </c>
      <c r="R40" s="397">
        <v>0</v>
      </c>
      <c r="S40" s="448">
        <f t="shared" ref="S40:S71" si="17">SUM(Q40+R40)</f>
        <v>0</v>
      </c>
      <c r="T40" s="406"/>
      <c r="U40" s="408"/>
      <c r="V40" s="695"/>
      <c r="W40" s="657"/>
    </row>
    <row r="41" spans="1:23" ht="18.75" x14ac:dyDescent="0.25">
      <c r="A41" s="247">
        <v>34</v>
      </c>
      <c r="B41" s="71" t="s">
        <v>17</v>
      </c>
      <c r="C41" s="355" t="s">
        <v>533</v>
      </c>
      <c r="D41" s="488"/>
      <c r="E41" s="396">
        <v>0</v>
      </c>
      <c r="F41" s="396">
        <v>0</v>
      </c>
      <c r="G41" s="396">
        <f t="shared" si="14"/>
        <v>0</v>
      </c>
      <c r="H41" s="396">
        <v>0</v>
      </c>
      <c r="I41" s="416">
        <f t="shared" si="15"/>
        <v>0</v>
      </c>
      <c r="J41" s="452"/>
      <c r="K41" s="453"/>
      <c r="L41" s="247">
        <v>34</v>
      </c>
      <c r="M41" s="71" t="s">
        <v>527</v>
      </c>
      <c r="N41" s="250"/>
      <c r="O41" s="396">
        <v>0</v>
      </c>
      <c r="P41" s="396">
        <v>0</v>
      </c>
      <c r="Q41" s="396">
        <f t="shared" si="16"/>
        <v>0</v>
      </c>
      <c r="R41" s="396">
        <v>0</v>
      </c>
      <c r="S41" s="416">
        <f t="shared" si="17"/>
        <v>0</v>
      </c>
      <c r="T41" s="403"/>
      <c r="U41" s="403"/>
      <c r="V41" s="693">
        <f t="shared" ref="V41" si="18">SUM(K41+K42+K43+U41+U42+U43)</f>
        <v>0</v>
      </c>
      <c r="W41" s="685"/>
    </row>
    <row r="42" spans="1:23" ht="18.75" x14ac:dyDescent="0.25">
      <c r="A42" s="385">
        <v>35</v>
      </c>
      <c r="B42" s="388" t="s">
        <v>17</v>
      </c>
      <c r="C42" s="391" t="s">
        <v>534</v>
      </c>
      <c r="D42" s="400"/>
      <c r="E42" s="397">
        <v>0</v>
      </c>
      <c r="F42" s="398">
        <v>0</v>
      </c>
      <c r="G42" s="397">
        <f t="shared" si="14"/>
        <v>0</v>
      </c>
      <c r="H42" s="397">
        <v>0</v>
      </c>
      <c r="I42" s="445">
        <f t="shared" si="15"/>
        <v>0</v>
      </c>
      <c r="J42" s="454"/>
      <c r="K42" s="455"/>
      <c r="L42" s="385">
        <v>35</v>
      </c>
      <c r="M42" s="388" t="s">
        <v>535</v>
      </c>
      <c r="N42" s="395"/>
      <c r="O42" s="397">
        <v>0</v>
      </c>
      <c r="P42" s="398">
        <v>0</v>
      </c>
      <c r="Q42" s="397">
        <f t="shared" si="16"/>
        <v>0</v>
      </c>
      <c r="R42" s="397">
        <v>0</v>
      </c>
      <c r="S42" s="445">
        <f t="shared" si="17"/>
        <v>0</v>
      </c>
      <c r="T42" s="405"/>
      <c r="U42" s="405"/>
      <c r="V42" s="694"/>
      <c r="W42" s="657"/>
    </row>
    <row r="43" spans="1:23" ht="19.5" thickBot="1" x14ac:dyDescent="0.3">
      <c r="A43" s="252">
        <v>36</v>
      </c>
      <c r="B43" s="76" t="s">
        <v>17</v>
      </c>
      <c r="C43" s="393"/>
      <c r="D43" s="482"/>
      <c r="E43" s="398">
        <v>0</v>
      </c>
      <c r="F43" s="398">
        <v>0</v>
      </c>
      <c r="G43" s="397">
        <f t="shared" si="14"/>
        <v>0</v>
      </c>
      <c r="H43" s="397">
        <v>0</v>
      </c>
      <c r="I43" s="444">
        <f t="shared" si="15"/>
        <v>0</v>
      </c>
      <c r="J43" s="459"/>
      <c r="K43" s="457"/>
      <c r="L43" s="252">
        <v>36</v>
      </c>
      <c r="M43" s="76"/>
      <c r="N43" s="487"/>
      <c r="O43" s="398">
        <v>0</v>
      </c>
      <c r="P43" s="398">
        <v>0</v>
      </c>
      <c r="Q43" s="397">
        <f t="shared" si="16"/>
        <v>0</v>
      </c>
      <c r="R43" s="397">
        <v>0</v>
      </c>
      <c r="S43" s="448">
        <f t="shared" si="17"/>
        <v>0</v>
      </c>
      <c r="T43" s="406"/>
      <c r="U43" s="406"/>
      <c r="V43" s="695"/>
      <c r="W43" s="658"/>
    </row>
    <row r="44" spans="1:23" ht="18.75" x14ac:dyDescent="0.25">
      <c r="A44" s="386">
        <v>37</v>
      </c>
      <c r="B44" s="389" t="s">
        <v>9</v>
      </c>
      <c r="C44" s="424"/>
      <c r="D44" s="399"/>
      <c r="E44" s="396">
        <v>0</v>
      </c>
      <c r="F44" s="396">
        <v>0</v>
      </c>
      <c r="G44" s="396">
        <f t="shared" si="14"/>
        <v>0</v>
      </c>
      <c r="H44" s="396">
        <v>0</v>
      </c>
      <c r="I44" s="416">
        <f t="shared" si="15"/>
        <v>0</v>
      </c>
      <c r="J44" s="460"/>
      <c r="K44" s="461"/>
      <c r="L44" s="247">
        <v>37</v>
      </c>
      <c r="M44" s="389"/>
      <c r="N44" s="395"/>
      <c r="O44" s="396">
        <v>0</v>
      </c>
      <c r="P44" s="396">
        <v>0</v>
      </c>
      <c r="Q44" s="396">
        <f t="shared" si="16"/>
        <v>0</v>
      </c>
      <c r="R44" s="396">
        <v>0</v>
      </c>
      <c r="S44" s="416">
        <f t="shared" si="17"/>
        <v>0</v>
      </c>
      <c r="T44" s="407"/>
      <c r="U44" s="407"/>
      <c r="V44" s="694">
        <f t="shared" ref="V44" si="19">SUM(K44+K45+K46+U44+U45+U46)</f>
        <v>0</v>
      </c>
      <c r="W44" s="657"/>
    </row>
    <row r="45" spans="1:23" ht="18.75" x14ac:dyDescent="0.25">
      <c r="A45" s="385">
        <v>38</v>
      </c>
      <c r="B45" s="388" t="s">
        <v>9</v>
      </c>
      <c r="C45" s="411"/>
      <c r="D45" s="400"/>
      <c r="E45" s="397">
        <v>0</v>
      </c>
      <c r="F45" s="398">
        <v>0</v>
      </c>
      <c r="G45" s="397">
        <f t="shared" si="14"/>
        <v>0</v>
      </c>
      <c r="H45" s="397">
        <v>0</v>
      </c>
      <c r="I45" s="445">
        <f t="shared" si="15"/>
        <v>0</v>
      </c>
      <c r="J45" s="454"/>
      <c r="K45" s="455"/>
      <c r="L45" s="385">
        <v>38</v>
      </c>
      <c r="M45" s="388"/>
      <c r="N45" s="410"/>
      <c r="O45" s="397">
        <v>0</v>
      </c>
      <c r="P45" s="398">
        <v>0</v>
      </c>
      <c r="Q45" s="397">
        <f t="shared" si="16"/>
        <v>0</v>
      </c>
      <c r="R45" s="397">
        <v>0</v>
      </c>
      <c r="S45" s="445">
        <f t="shared" si="17"/>
        <v>0</v>
      </c>
      <c r="T45" s="405"/>
      <c r="U45" s="405"/>
      <c r="V45" s="694"/>
      <c r="W45" s="657"/>
    </row>
    <row r="46" spans="1:23" ht="19.5" thickBot="1" x14ac:dyDescent="0.3">
      <c r="A46" s="252">
        <v>39</v>
      </c>
      <c r="B46" s="390" t="s">
        <v>9</v>
      </c>
      <c r="C46" s="390"/>
      <c r="D46" s="412"/>
      <c r="E46" s="398">
        <v>0</v>
      </c>
      <c r="F46" s="398">
        <v>0</v>
      </c>
      <c r="G46" s="397">
        <f t="shared" si="14"/>
        <v>0</v>
      </c>
      <c r="H46" s="397">
        <v>0</v>
      </c>
      <c r="I46" s="444">
        <f t="shared" si="15"/>
        <v>0</v>
      </c>
      <c r="J46" s="456"/>
      <c r="K46" s="458"/>
      <c r="L46" s="252">
        <v>39</v>
      </c>
      <c r="M46" s="390"/>
      <c r="N46" s="443"/>
      <c r="O46" s="398">
        <v>0</v>
      </c>
      <c r="P46" s="398">
        <v>0</v>
      </c>
      <c r="Q46" s="397">
        <f t="shared" si="16"/>
        <v>0</v>
      </c>
      <c r="R46" s="397">
        <v>0</v>
      </c>
      <c r="S46" s="448">
        <f t="shared" si="17"/>
        <v>0</v>
      </c>
      <c r="T46" s="408"/>
      <c r="U46" s="408"/>
      <c r="V46" s="695"/>
      <c r="W46" s="657"/>
    </row>
    <row r="47" spans="1:23" ht="18.75" x14ac:dyDescent="0.25">
      <c r="A47" s="247">
        <v>40</v>
      </c>
      <c r="B47" s="71" t="s">
        <v>13</v>
      </c>
      <c r="C47" s="355" t="s">
        <v>530</v>
      </c>
      <c r="D47" s="249"/>
      <c r="E47" s="396">
        <v>0</v>
      </c>
      <c r="F47" s="396">
        <v>0</v>
      </c>
      <c r="G47" s="396">
        <f t="shared" si="14"/>
        <v>0</v>
      </c>
      <c r="H47" s="396">
        <v>0</v>
      </c>
      <c r="I47" s="416">
        <f t="shared" si="15"/>
        <v>0</v>
      </c>
      <c r="J47" s="452"/>
      <c r="K47" s="453"/>
      <c r="L47" s="247">
        <v>40</v>
      </c>
      <c r="M47" s="71" t="s">
        <v>528</v>
      </c>
      <c r="N47" s="250"/>
      <c r="O47" s="396">
        <v>0</v>
      </c>
      <c r="P47" s="396">
        <v>0</v>
      </c>
      <c r="Q47" s="396">
        <f t="shared" si="16"/>
        <v>0</v>
      </c>
      <c r="R47" s="396">
        <v>0</v>
      </c>
      <c r="S47" s="416">
        <f t="shared" si="17"/>
        <v>0</v>
      </c>
      <c r="T47" s="403"/>
      <c r="U47" s="403"/>
      <c r="V47" s="693">
        <f t="shared" ref="V47" si="20">SUM(K47+K48+K49+U47+U48+U49)</f>
        <v>0</v>
      </c>
      <c r="W47" s="685"/>
    </row>
    <row r="48" spans="1:23" ht="18.75" x14ac:dyDescent="0.25">
      <c r="A48" s="385">
        <v>41</v>
      </c>
      <c r="B48" s="388" t="s">
        <v>13</v>
      </c>
      <c r="C48" s="391" t="s">
        <v>531</v>
      </c>
      <c r="D48" s="400"/>
      <c r="E48" s="397">
        <v>0</v>
      </c>
      <c r="F48" s="398">
        <v>0</v>
      </c>
      <c r="G48" s="397">
        <f t="shared" si="14"/>
        <v>0</v>
      </c>
      <c r="H48" s="397">
        <v>0</v>
      </c>
      <c r="I48" s="445">
        <f t="shared" si="15"/>
        <v>0</v>
      </c>
      <c r="J48" s="454"/>
      <c r="K48" s="455"/>
      <c r="L48" s="385">
        <v>41</v>
      </c>
      <c r="M48" s="388" t="s">
        <v>529</v>
      </c>
      <c r="N48" s="410"/>
      <c r="O48" s="397">
        <v>0</v>
      </c>
      <c r="P48" s="398">
        <v>0</v>
      </c>
      <c r="Q48" s="397">
        <f t="shared" si="16"/>
        <v>0</v>
      </c>
      <c r="R48" s="397">
        <v>0</v>
      </c>
      <c r="S48" s="445">
        <f t="shared" si="17"/>
        <v>0</v>
      </c>
      <c r="T48" s="405"/>
      <c r="U48" s="405"/>
      <c r="V48" s="694"/>
      <c r="W48" s="657"/>
    </row>
    <row r="49" spans="1:23" ht="19.5" thickBot="1" x14ac:dyDescent="0.3">
      <c r="A49" s="252">
        <v>42</v>
      </c>
      <c r="B49" s="76" t="s">
        <v>13</v>
      </c>
      <c r="C49" s="76" t="s">
        <v>532</v>
      </c>
      <c r="D49" s="254"/>
      <c r="E49" s="398">
        <v>0</v>
      </c>
      <c r="F49" s="398">
        <v>0</v>
      </c>
      <c r="G49" s="397">
        <f t="shared" si="14"/>
        <v>0</v>
      </c>
      <c r="H49" s="397">
        <v>0</v>
      </c>
      <c r="I49" s="444">
        <f t="shared" si="15"/>
        <v>0</v>
      </c>
      <c r="J49" s="459"/>
      <c r="K49" s="457"/>
      <c r="L49" s="252">
        <v>42</v>
      </c>
      <c r="M49" s="76"/>
      <c r="N49" s="255"/>
      <c r="O49" s="398">
        <v>0</v>
      </c>
      <c r="P49" s="398">
        <v>0</v>
      </c>
      <c r="Q49" s="397">
        <f t="shared" si="16"/>
        <v>0</v>
      </c>
      <c r="R49" s="397">
        <v>0</v>
      </c>
      <c r="S49" s="448">
        <f t="shared" si="17"/>
        <v>0</v>
      </c>
      <c r="T49" s="406"/>
      <c r="U49" s="406"/>
      <c r="V49" s="695"/>
      <c r="W49" s="658"/>
    </row>
    <row r="50" spans="1:23" ht="18.75" x14ac:dyDescent="0.25">
      <c r="A50" s="386">
        <v>43</v>
      </c>
      <c r="B50" s="389" t="s">
        <v>4</v>
      </c>
      <c r="C50" s="357" t="s">
        <v>549</v>
      </c>
      <c r="D50" s="399"/>
      <c r="E50" s="396">
        <v>0</v>
      </c>
      <c r="F50" s="396">
        <v>0</v>
      </c>
      <c r="G50" s="396">
        <f t="shared" si="14"/>
        <v>0</v>
      </c>
      <c r="H50" s="396">
        <v>0</v>
      </c>
      <c r="I50" s="416">
        <f t="shared" si="15"/>
        <v>0</v>
      </c>
      <c r="J50" s="460"/>
      <c r="K50" s="461"/>
      <c r="L50" s="247">
        <v>43</v>
      </c>
      <c r="M50" s="389" t="s">
        <v>522</v>
      </c>
      <c r="N50" s="386"/>
      <c r="O50" s="396">
        <v>0</v>
      </c>
      <c r="P50" s="396">
        <v>0</v>
      </c>
      <c r="Q50" s="396">
        <f t="shared" si="16"/>
        <v>0</v>
      </c>
      <c r="R50" s="396">
        <v>0</v>
      </c>
      <c r="S50" s="416">
        <f t="shared" si="17"/>
        <v>0</v>
      </c>
      <c r="T50" s="407"/>
      <c r="U50" s="407"/>
      <c r="V50" s="694">
        <f t="shared" ref="V50" si="21">SUM(K50+K51+K52+U50+U51+U52)</f>
        <v>0</v>
      </c>
      <c r="W50" s="657"/>
    </row>
    <row r="51" spans="1:23" ht="18.75" x14ac:dyDescent="0.25">
      <c r="A51" s="385">
        <v>44</v>
      </c>
      <c r="B51" s="388" t="s">
        <v>4</v>
      </c>
      <c r="C51" s="391" t="s">
        <v>552</v>
      </c>
      <c r="D51" s="400"/>
      <c r="E51" s="397">
        <v>0</v>
      </c>
      <c r="F51" s="398">
        <v>0</v>
      </c>
      <c r="G51" s="397">
        <f t="shared" si="14"/>
        <v>0</v>
      </c>
      <c r="H51" s="397">
        <v>0</v>
      </c>
      <c r="I51" s="445">
        <f t="shared" si="15"/>
        <v>0</v>
      </c>
      <c r="J51" s="454"/>
      <c r="K51" s="455"/>
      <c r="L51" s="385">
        <v>44</v>
      </c>
      <c r="M51" s="388" t="s">
        <v>550</v>
      </c>
      <c r="N51" s="385"/>
      <c r="O51" s="397">
        <v>0</v>
      </c>
      <c r="P51" s="398">
        <v>0</v>
      </c>
      <c r="Q51" s="397">
        <f t="shared" si="16"/>
        <v>0</v>
      </c>
      <c r="R51" s="397">
        <v>0</v>
      </c>
      <c r="S51" s="445">
        <f t="shared" si="17"/>
        <v>0</v>
      </c>
      <c r="T51" s="405"/>
      <c r="U51" s="405"/>
      <c r="V51" s="694"/>
      <c r="W51" s="657"/>
    </row>
    <row r="52" spans="1:23" ht="19.5" thickBot="1" x14ac:dyDescent="0.3">
      <c r="A52" s="252">
        <v>45</v>
      </c>
      <c r="B52" s="390" t="s">
        <v>4</v>
      </c>
      <c r="C52" s="392"/>
      <c r="D52" s="412"/>
      <c r="E52" s="398">
        <v>0</v>
      </c>
      <c r="F52" s="398">
        <v>0</v>
      </c>
      <c r="G52" s="397">
        <f t="shared" si="14"/>
        <v>0</v>
      </c>
      <c r="H52" s="397">
        <v>0</v>
      </c>
      <c r="I52" s="444">
        <f t="shared" si="15"/>
        <v>0</v>
      </c>
      <c r="J52" s="456"/>
      <c r="K52" s="458"/>
      <c r="L52" s="252">
        <v>45</v>
      </c>
      <c r="M52" s="390" t="s">
        <v>551</v>
      </c>
      <c r="N52" s="387"/>
      <c r="O52" s="398">
        <v>0</v>
      </c>
      <c r="P52" s="398">
        <v>0</v>
      </c>
      <c r="Q52" s="397">
        <f t="shared" si="16"/>
        <v>0</v>
      </c>
      <c r="R52" s="397">
        <v>0</v>
      </c>
      <c r="S52" s="448">
        <f t="shared" si="17"/>
        <v>0</v>
      </c>
      <c r="T52" s="408"/>
      <c r="U52" s="408"/>
      <c r="V52" s="695"/>
      <c r="W52" s="657"/>
    </row>
    <row r="53" spans="1:23" ht="18.75" x14ac:dyDescent="0.25">
      <c r="A53" s="247">
        <v>46</v>
      </c>
      <c r="B53" s="71" t="s">
        <v>6</v>
      </c>
      <c r="C53" s="165" t="s">
        <v>565</v>
      </c>
      <c r="D53" s="249"/>
      <c r="E53" s="396">
        <v>0</v>
      </c>
      <c r="F53" s="396">
        <v>0</v>
      </c>
      <c r="G53" s="396">
        <f t="shared" si="14"/>
        <v>0</v>
      </c>
      <c r="H53" s="396">
        <v>0</v>
      </c>
      <c r="I53" s="416">
        <f t="shared" si="15"/>
        <v>0</v>
      </c>
      <c r="J53" s="452"/>
      <c r="K53" s="462"/>
      <c r="L53" s="247">
        <v>46</v>
      </c>
      <c r="M53" s="71" t="s">
        <v>567</v>
      </c>
      <c r="N53" s="247"/>
      <c r="O53" s="396">
        <v>0</v>
      </c>
      <c r="P53" s="396">
        <v>0</v>
      </c>
      <c r="Q53" s="396">
        <f t="shared" si="16"/>
        <v>0</v>
      </c>
      <c r="R53" s="396">
        <v>0</v>
      </c>
      <c r="S53" s="416">
        <f t="shared" si="17"/>
        <v>0</v>
      </c>
      <c r="T53" s="403"/>
      <c r="U53" s="403"/>
      <c r="V53" s="693">
        <f t="shared" ref="V53" si="22">SUM(K53+K54+K55+U53+U54+U55)</f>
        <v>0</v>
      </c>
      <c r="W53" s="685"/>
    </row>
    <row r="54" spans="1:23" ht="18.75" x14ac:dyDescent="0.25">
      <c r="A54" s="385">
        <v>47</v>
      </c>
      <c r="B54" s="388" t="s">
        <v>6</v>
      </c>
      <c r="C54" s="411" t="s">
        <v>566</v>
      </c>
      <c r="D54" s="400"/>
      <c r="E54" s="397">
        <v>0</v>
      </c>
      <c r="F54" s="398">
        <v>0</v>
      </c>
      <c r="G54" s="397">
        <f t="shared" si="14"/>
        <v>0</v>
      </c>
      <c r="H54" s="397">
        <v>0</v>
      </c>
      <c r="I54" s="445">
        <f t="shared" si="15"/>
        <v>0</v>
      </c>
      <c r="J54" s="454"/>
      <c r="K54" s="463"/>
      <c r="L54" s="385">
        <v>47</v>
      </c>
      <c r="M54" s="388" t="s">
        <v>568</v>
      </c>
      <c r="N54" s="385"/>
      <c r="O54" s="397">
        <v>0</v>
      </c>
      <c r="P54" s="398">
        <v>0</v>
      </c>
      <c r="Q54" s="397">
        <f t="shared" si="16"/>
        <v>0</v>
      </c>
      <c r="R54" s="397">
        <v>0</v>
      </c>
      <c r="S54" s="445">
        <f t="shared" si="17"/>
        <v>0</v>
      </c>
      <c r="T54" s="405"/>
      <c r="U54" s="405"/>
      <c r="V54" s="694"/>
      <c r="W54" s="657"/>
    </row>
    <row r="55" spans="1:23" ht="19.5" thickBot="1" x14ac:dyDescent="0.3">
      <c r="A55" s="252">
        <v>48</v>
      </c>
      <c r="B55" s="76" t="s">
        <v>6</v>
      </c>
      <c r="C55" s="402"/>
      <c r="D55" s="254"/>
      <c r="E55" s="398">
        <v>0</v>
      </c>
      <c r="F55" s="398">
        <v>0</v>
      </c>
      <c r="G55" s="397">
        <f t="shared" si="14"/>
        <v>0</v>
      </c>
      <c r="H55" s="397">
        <v>0</v>
      </c>
      <c r="I55" s="444">
        <f t="shared" si="15"/>
        <v>0</v>
      </c>
      <c r="J55" s="459"/>
      <c r="K55" s="464"/>
      <c r="L55" s="252">
        <v>48</v>
      </c>
      <c r="M55" s="76"/>
      <c r="N55" s="252"/>
      <c r="O55" s="398">
        <v>0</v>
      </c>
      <c r="P55" s="398">
        <v>0</v>
      </c>
      <c r="Q55" s="397">
        <f t="shared" si="16"/>
        <v>0</v>
      </c>
      <c r="R55" s="397">
        <v>0</v>
      </c>
      <c r="S55" s="448">
        <f t="shared" si="17"/>
        <v>0</v>
      </c>
      <c r="T55" s="406"/>
      <c r="U55" s="406"/>
      <c r="V55" s="695"/>
      <c r="W55" s="658"/>
    </row>
    <row r="56" spans="1:23" ht="18.75" x14ac:dyDescent="0.25">
      <c r="A56" s="386">
        <v>49</v>
      </c>
      <c r="B56" s="389" t="s">
        <v>10</v>
      </c>
      <c r="C56" s="142" t="s">
        <v>523</v>
      </c>
      <c r="D56" s="399"/>
      <c r="E56" s="396">
        <v>0</v>
      </c>
      <c r="F56" s="396">
        <v>0</v>
      </c>
      <c r="G56" s="396">
        <f t="shared" si="14"/>
        <v>0</v>
      </c>
      <c r="H56" s="396">
        <v>0</v>
      </c>
      <c r="I56" s="416">
        <f t="shared" si="15"/>
        <v>0</v>
      </c>
      <c r="J56" s="460"/>
      <c r="K56" s="461"/>
      <c r="L56" s="247">
        <v>49</v>
      </c>
      <c r="M56" s="389" t="s">
        <v>526</v>
      </c>
      <c r="N56" s="395"/>
      <c r="O56" s="396">
        <v>0</v>
      </c>
      <c r="P56" s="396">
        <v>0</v>
      </c>
      <c r="Q56" s="396">
        <f t="shared" si="16"/>
        <v>0</v>
      </c>
      <c r="R56" s="396">
        <v>0</v>
      </c>
      <c r="S56" s="416">
        <f t="shared" si="17"/>
        <v>0</v>
      </c>
      <c r="T56" s="401"/>
      <c r="U56" s="401"/>
      <c r="V56" s="694">
        <f t="shared" ref="V56" si="23">SUM(K56+K57+K58+U56+U57+U58)</f>
        <v>0</v>
      </c>
      <c r="W56" s="657"/>
    </row>
    <row r="57" spans="1:23" ht="18.75" x14ac:dyDescent="0.25">
      <c r="A57" s="385">
        <v>50</v>
      </c>
      <c r="B57" s="389" t="s">
        <v>10</v>
      </c>
      <c r="C57" s="411" t="s">
        <v>524</v>
      </c>
      <c r="D57" s="400"/>
      <c r="E57" s="397">
        <v>0</v>
      </c>
      <c r="F57" s="398">
        <v>0</v>
      </c>
      <c r="G57" s="397">
        <f t="shared" si="14"/>
        <v>0</v>
      </c>
      <c r="H57" s="397">
        <v>0</v>
      </c>
      <c r="I57" s="445">
        <f t="shared" si="15"/>
        <v>0</v>
      </c>
      <c r="J57" s="454"/>
      <c r="K57" s="455"/>
      <c r="L57" s="385">
        <v>50</v>
      </c>
      <c r="M57" s="388" t="s">
        <v>525</v>
      </c>
      <c r="N57" s="410"/>
      <c r="O57" s="397">
        <v>0</v>
      </c>
      <c r="P57" s="398">
        <v>0</v>
      </c>
      <c r="Q57" s="397">
        <f t="shared" si="16"/>
        <v>0</v>
      </c>
      <c r="R57" s="397">
        <v>0</v>
      </c>
      <c r="S57" s="445">
        <f t="shared" si="17"/>
        <v>0</v>
      </c>
      <c r="T57" s="404"/>
      <c r="U57" s="404"/>
      <c r="V57" s="694"/>
      <c r="W57" s="657"/>
    </row>
    <row r="58" spans="1:23" ht="19.5" thickBot="1" x14ac:dyDescent="0.3">
      <c r="A58" s="252">
        <v>51</v>
      </c>
      <c r="B58" s="427" t="s">
        <v>10</v>
      </c>
      <c r="C58" s="413"/>
      <c r="D58" s="482"/>
      <c r="E58" s="398">
        <v>0</v>
      </c>
      <c r="F58" s="398">
        <v>0</v>
      </c>
      <c r="G58" s="397">
        <f t="shared" si="14"/>
        <v>0</v>
      </c>
      <c r="H58" s="397">
        <v>0</v>
      </c>
      <c r="I58" s="444">
        <f t="shared" si="15"/>
        <v>0</v>
      </c>
      <c r="J58" s="456"/>
      <c r="K58" s="465"/>
      <c r="L58" s="252">
        <v>51</v>
      </c>
      <c r="M58" s="427"/>
      <c r="N58" s="487"/>
      <c r="O58" s="398">
        <v>0</v>
      </c>
      <c r="P58" s="398">
        <v>0</v>
      </c>
      <c r="Q58" s="397">
        <f t="shared" si="16"/>
        <v>0</v>
      </c>
      <c r="R58" s="397">
        <v>0</v>
      </c>
      <c r="S58" s="448">
        <f t="shared" si="17"/>
        <v>0</v>
      </c>
      <c r="T58" s="419"/>
      <c r="U58" s="419"/>
      <c r="V58" s="695"/>
      <c r="W58" s="658"/>
    </row>
    <row r="59" spans="1:23" ht="18.75" x14ac:dyDescent="0.25">
      <c r="A59" s="247">
        <v>52</v>
      </c>
      <c r="B59" s="71" t="s">
        <v>11</v>
      </c>
      <c r="C59" s="411" t="s">
        <v>563</v>
      </c>
      <c r="D59" s="249"/>
      <c r="E59" s="396">
        <v>0</v>
      </c>
      <c r="F59" s="396">
        <v>0</v>
      </c>
      <c r="G59" s="396">
        <f t="shared" si="14"/>
        <v>0</v>
      </c>
      <c r="H59" s="396">
        <v>0</v>
      </c>
      <c r="I59" s="416">
        <f t="shared" si="15"/>
        <v>0</v>
      </c>
      <c r="J59" s="452"/>
      <c r="K59" s="462"/>
      <c r="L59" s="247">
        <v>52</v>
      </c>
      <c r="M59" s="71" t="s">
        <v>560</v>
      </c>
      <c r="N59" s="247"/>
      <c r="O59" s="396">
        <v>0</v>
      </c>
      <c r="P59" s="396">
        <v>0</v>
      </c>
      <c r="Q59" s="396">
        <f t="shared" si="16"/>
        <v>0</v>
      </c>
      <c r="R59" s="396">
        <v>0</v>
      </c>
      <c r="S59" s="416">
        <f t="shared" si="17"/>
        <v>0</v>
      </c>
      <c r="T59" s="403"/>
      <c r="U59" s="403"/>
      <c r="V59" s="693">
        <f t="shared" ref="V59" si="24">SUM(K59+K60+K61+U59+U60+U61)</f>
        <v>0</v>
      </c>
      <c r="W59" s="685"/>
    </row>
    <row r="60" spans="1:23" ht="18.75" x14ac:dyDescent="0.25">
      <c r="A60" s="385">
        <v>53</v>
      </c>
      <c r="B60" s="389" t="s">
        <v>11</v>
      </c>
      <c r="C60" s="411" t="s">
        <v>520</v>
      </c>
      <c r="D60" s="400"/>
      <c r="E60" s="397">
        <v>0</v>
      </c>
      <c r="F60" s="398">
        <v>0</v>
      </c>
      <c r="G60" s="397">
        <f t="shared" si="14"/>
        <v>0</v>
      </c>
      <c r="H60" s="397">
        <v>0</v>
      </c>
      <c r="I60" s="445">
        <f t="shared" si="15"/>
        <v>0</v>
      </c>
      <c r="J60" s="454"/>
      <c r="K60" s="463"/>
      <c r="L60" s="385">
        <v>53</v>
      </c>
      <c r="M60" s="388" t="s">
        <v>561</v>
      </c>
      <c r="N60" s="385"/>
      <c r="O60" s="397">
        <v>0</v>
      </c>
      <c r="P60" s="398">
        <v>0</v>
      </c>
      <c r="Q60" s="397">
        <f t="shared" si="16"/>
        <v>0</v>
      </c>
      <c r="R60" s="397">
        <v>0</v>
      </c>
      <c r="S60" s="445">
        <f t="shared" si="17"/>
        <v>0</v>
      </c>
      <c r="T60" s="405"/>
      <c r="U60" s="405"/>
      <c r="V60" s="694"/>
      <c r="W60" s="657"/>
    </row>
    <row r="61" spans="1:23" ht="19.5" thickBot="1" x14ac:dyDescent="0.3">
      <c r="A61" s="252">
        <v>54</v>
      </c>
      <c r="B61" s="427" t="s">
        <v>11</v>
      </c>
      <c r="C61" s="402" t="s">
        <v>564</v>
      </c>
      <c r="D61" s="254"/>
      <c r="E61" s="398">
        <v>0</v>
      </c>
      <c r="F61" s="398">
        <v>0</v>
      </c>
      <c r="G61" s="397">
        <f t="shared" si="14"/>
        <v>0</v>
      </c>
      <c r="H61" s="397">
        <v>0</v>
      </c>
      <c r="I61" s="444">
        <f t="shared" si="15"/>
        <v>0</v>
      </c>
      <c r="J61" s="456"/>
      <c r="K61" s="464"/>
      <c r="L61" s="252">
        <v>54</v>
      </c>
      <c r="M61" s="76" t="s">
        <v>562</v>
      </c>
      <c r="N61" s="252"/>
      <c r="O61" s="398">
        <v>0</v>
      </c>
      <c r="P61" s="398">
        <v>0</v>
      </c>
      <c r="Q61" s="397">
        <f t="shared" si="16"/>
        <v>0</v>
      </c>
      <c r="R61" s="397">
        <v>0</v>
      </c>
      <c r="S61" s="448">
        <f t="shared" si="17"/>
        <v>0</v>
      </c>
      <c r="T61" s="406"/>
      <c r="U61" s="406"/>
      <c r="V61" s="695"/>
      <c r="W61" s="658"/>
    </row>
    <row r="62" spans="1:23" ht="18.75" x14ac:dyDescent="0.3">
      <c r="A62" s="247">
        <v>55</v>
      </c>
      <c r="B62" s="71" t="s">
        <v>18</v>
      </c>
      <c r="C62" s="489"/>
      <c r="D62" s="441"/>
      <c r="E62" s="396">
        <v>0</v>
      </c>
      <c r="F62" s="396">
        <v>0</v>
      </c>
      <c r="G62" s="396">
        <f t="shared" si="14"/>
        <v>0</v>
      </c>
      <c r="H62" s="396">
        <v>0</v>
      </c>
      <c r="I62" s="416">
        <f t="shared" si="15"/>
        <v>0</v>
      </c>
      <c r="J62" s="452"/>
      <c r="K62" s="462"/>
      <c r="L62" s="247">
        <v>55</v>
      </c>
      <c r="M62" s="450"/>
      <c r="N62" s="491"/>
      <c r="O62" s="396">
        <v>0</v>
      </c>
      <c r="P62" s="396">
        <v>0</v>
      </c>
      <c r="Q62" s="396">
        <f t="shared" si="16"/>
        <v>0</v>
      </c>
      <c r="R62" s="396">
        <v>0</v>
      </c>
      <c r="S62" s="416">
        <f t="shared" si="17"/>
        <v>0</v>
      </c>
      <c r="T62" s="403"/>
      <c r="U62" s="403"/>
      <c r="V62" s="693">
        <f t="shared" ref="V62" si="25">SUM(K62+K63+K64+U62+U63+U64)</f>
        <v>0</v>
      </c>
      <c r="W62" s="685"/>
    </row>
    <row r="63" spans="1:23" ht="18.75" x14ac:dyDescent="0.3">
      <c r="A63" s="385">
        <v>56</v>
      </c>
      <c r="B63" s="388" t="s">
        <v>18</v>
      </c>
      <c r="C63" s="494"/>
      <c r="D63" s="420"/>
      <c r="E63" s="397">
        <v>0</v>
      </c>
      <c r="F63" s="398">
        <v>0</v>
      </c>
      <c r="G63" s="397">
        <f t="shared" si="14"/>
        <v>0</v>
      </c>
      <c r="H63" s="397">
        <v>0</v>
      </c>
      <c r="I63" s="445">
        <f t="shared" si="15"/>
        <v>0</v>
      </c>
      <c r="J63" s="454"/>
      <c r="K63" s="463"/>
      <c r="L63" s="385">
        <v>56</v>
      </c>
      <c r="M63" s="451"/>
      <c r="N63" s="493"/>
      <c r="O63" s="397">
        <v>0</v>
      </c>
      <c r="P63" s="398">
        <v>0</v>
      </c>
      <c r="Q63" s="397">
        <f t="shared" si="16"/>
        <v>0</v>
      </c>
      <c r="R63" s="397">
        <v>0</v>
      </c>
      <c r="S63" s="445">
        <f t="shared" si="17"/>
        <v>0</v>
      </c>
      <c r="T63" s="405"/>
      <c r="U63" s="405"/>
      <c r="V63" s="694"/>
      <c r="W63" s="657"/>
    </row>
    <row r="64" spans="1:23" ht="19.5" thickBot="1" x14ac:dyDescent="0.35">
      <c r="A64" s="252">
        <v>57</v>
      </c>
      <c r="B64" s="389" t="s">
        <v>18</v>
      </c>
      <c r="C64" s="490"/>
      <c r="D64" s="442"/>
      <c r="E64" s="398">
        <v>0</v>
      </c>
      <c r="F64" s="398">
        <v>0</v>
      </c>
      <c r="G64" s="397">
        <f t="shared" si="14"/>
        <v>0</v>
      </c>
      <c r="H64" s="397">
        <v>0</v>
      </c>
      <c r="I64" s="444">
        <f t="shared" si="15"/>
        <v>0</v>
      </c>
      <c r="J64" s="456"/>
      <c r="K64" s="464"/>
      <c r="L64" s="252">
        <v>57</v>
      </c>
      <c r="M64" s="440"/>
      <c r="N64" s="492"/>
      <c r="O64" s="398">
        <v>0</v>
      </c>
      <c r="P64" s="398">
        <v>0</v>
      </c>
      <c r="Q64" s="397">
        <f t="shared" si="16"/>
        <v>0</v>
      </c>
      <c r="R64" s="397">
        <v>0</v>
      </c>
      <c r="S64" s="448">
        <f t="shared" si="17"/>
        <v>0</v>
      </c>
      <c r="T64" s="406"/>
      <c r="U64" s="406"/>
      <c r="V64" s="695"/>
      <c r="W64" s="658"/>
    </row>
    <row r="65" spans="1:23" ht="18.75" x14ac:dyDescent="0.25">
      <c r="A65" s="247">
        <v>90</v>
      </c>
      <c r="B65" s="71"/>
      <c r="C65" s="165"/>
      <c r="D65" s="249"/>
      <c r="E65" s="396">
        <v>0</v>
      </c>
      <c r="F65" s="396">
        <v>0</v>
      </c>
      <c r="G65" s="396">
        <f t="shared" si="14"/>
        <v>0</v>
      </c>
      <c r="H65" s="396">
        <v>0</v>
      </c>
      <c r="I65" s="416">
        <f t="shared" si="15"/>
        <v>0</v>
      </c>
      <c r="J65" s="452"/>
      <c r="K65" s="462"/>
      <c r="L65" s="247">
        <v>90</v>
      </c>
      <c r="M65" s="71"/>
      <c r="N65" s="247"/>
      <c r="O65" s="396">
        <v>0</v>
      </c>
      <c r="P65" s="396">
        <v>0</v>
      </c>
      <c r="Q65" s="396">
        <f t="shared" si="16"/>
        <v>0</v>
      </c>
      <c r="R65" s="396">
        <v>0</v>
      </c>
      <c r="S65" s="416">
        <f t="shared" si="17"/>
        <v>0</v>
      </c>
      <c r="T65" s="403"/>
      <c r="U65" s="403"/>
      <c r="V65" s="693">
        <f t="shared" ref="V65" si="26">SUM(K65+K66+K67+U65+U66+U67)</f>
        <v>0</v>
      </c>
      <c r="W65" s="685"/>
    </row>
    <row r="66" spans="1:23" ht="18.75" x14ac:dyDescent="0.25">
      <c r="A66" s="385">
        <v>90</v>
      </c>
      <c r="B66" s="389"/>
      <c r="C66" s="411"/>
      <c r="D66" s="400"/>
      <c r="E66" s="397">
        <v>0</v>
      </c>
      <c r="F66" s="398">
        <v>0</v>
      </c>
      <c r="G66" s="397">
        <f t="shared" si="14"/>
        <v>0</v>
      </c>
      <c r="H66" s="397">
        <v>0</v>
      </c>
      <c r="I66" s="445">
        <f t="shared" si="15"/>
        <v>0</v>
      </c>
      <c r="J66" s="454"/>
      <c r="K66" s="463"/>
      <c r="L66" s="385">
        <v>90</v>
      </c>
      <c r="M66" s="388"/>
      <c r="N66" s="385"/>
      <c r="O66" s="397">
        <v>0</v>
      </c>
      <c r="P66" s="398">
        <v>0</v>
      </c>
      <c r="Q66" s="397">
        <f t="shared" si="16"/>
        <v>0</v>
      </c>
      <c r="R66" s="397">
        <v>0</v>
      </c>
      <c r="S66" s="445">
        <f t="shared" si="17"/>
        <v>0</v>
      </c>
      <c r="T66" s="405"/>
      <c r="U66" s="405"/>
      <c r="V66" s="694"/>
      <c r="W66" s="657"/>
    </row>
    <row r="67" spans="1:23" ht="19.5" thickBot="1" x14ac:dyDescent="0.3">
      <c r="A67" s="252">
        <v>90</v>
      </c>
      <c r="B67" s="389"/>
      <c r="C67" s="402"/>
      <c r="D67" s="254"/>
      <c r="E67" s="398">
        <v>0</v>
      </c>
      <c r="F67" s="398">
        <v>0</v>
      </c>
      <c r="G67" s="397">
        <f t="shared" si="14"/>
        <v>0</v>
      </c>
      <c r="H67" s="397">
        <v>0</v>
      </c>
      <c r="I67" s="444">
        <f t="shared" si="15"/>
        <v>0</v>
      </c>
      <c r="J67" s="456"/>
      <c r="K67" s="464"/>
      <c r="L67" s="252">
        <v>90</v>
      </c>
      <c r="M67" s="76"/>
      <c r="N67" s="252"/>
      <c r="O67" s="398">
        <v>0</v>
      </c>
      <c r="P67" s="398">
        <v>0</v>
      </c>
      <c r="Q67" s="397">
        <f t="shared" si="16"/>
        <v>0</v>
      </c>
      <c r="R67" s="397">
        <v>0</v>
      </c>
      <c r="S67" s="448">
        <f t="shared" si="17"/>
        <v>0</v>
      </c>
      <c r="T67" s="406"/>
      <c r="U67" s="406"/>
      <c r="V67" s="695"/>
      <c r="W67" s="658"/>
    </row>
    <row r="68" spans="1:23" ht="18.75" x14ac:dyDescent="0.25">
      <c r="A68" s="247">
        <v>90</v>
      </c>
      <c r="B68" s="71" t="s">
        <v>15</v>
      </c>
      <c r="C68" s="165"/>
      <c r="D68" s="249"/>
      <c r="E68" s="396">
        <v>0</v>
      </c>
      <c r="F68" s="396">
        <v>0</v>
      </c>
      <c r="G68" s="396">
        <f t="shared" si="14"/>
        <v>0</v>
      </c>
      <c r="H68" s="396">
        <v>0</v>
      </c>
      <c r="I68" s="416">
        <f t="shared" si="15"/>
        <v>0</v>
      </c>
      <c r="J68" s="452"/>
      <c r="K68" s="462"/>
      <c r="L68" s="247">
        <v>90</v>
      </c>
      <c r="M68" s="71"/>
      <c r="N68" s="247"/>
      <c r="O68" s="396">
        <v>0</v>
      </c>
      <c r="P68" s="396">
        <v>0</v>
      </c>
      <c r="Q68" s="396">
        <f t="shared" si="16"/>
        <v>0</v>
      </c>
      <c r="R68" s="396">
        <v>0</v>
      </c>
      <c r="S68" s="416">
        <f t="shared" si="17"/>
        <v>0</v>
      </c>
      <c r="T68" s="403"/>
      <c r="U68" s="403"/>
      <c r="V68" s="693">
        <f t="shared" ref="V68" si="27">SUM(K68+K69+K70+U68+U69+U70)</f>
        <v>0</v>
      </c>
      <c r="W68" s="685"/>
    </row>
    <row r="69" spans="1:23" ht="18.75" x14ac:dyDescent="0.25">
      <c r="A69" s="385">
        <v>90</v>
      </c>
      <c r="B69" s="388" t="s">
        <v>15</v>
      </c>
      <c r="C69" s="411"/>
      <c r="D69" s="400"/>
      <c r="E69" s="397">
        <v>0</v>
      </c>
      <c r="F69" s="398">
        <v>0</v>
      </c>
      <c r="G69" s="397">
        <f t="shared" si="14"/>
        <v>0</v>
      </c>
      <c r="H69" s="397">
        <v>0</v>
      </c>
      <c r="I69" s="445">
        <f t="shared" si="15"/>
        <v>0</v>
      </c>
      <c r="J69" s="454"/>
      <c r="K69" s="463"/>
      <c r="L69" s="385">
        <v>90</v>
      </c>
      <c r="M69" s="388"/>
      <c r="N69" s="385"/>
      <c r="O69" s="397">
        <v>0</v>
      </c>
      <c r="P69" s="398">
        <v>0</v>
      </c>
      <c r="Q69" s="397">
        <f t="shared" si="16"/>
        <v>0</v>
      </c>
      <c r="R69" s="397">
        <v>0</v>
      </c>
      <c r="S69" s="445">
        <f t="shared" si="17"/>
        <v>0</v>
      </c>
      <c r="T69" s="405"/>
      <c r="U69" s="405"/>
      <c r="V69" s="694"/>
      <c r="W69" s="657"/>
    </row>
    <row r="70" spans="1:23" ht="19.5" thickBot="1" x14ac:dyDescent="0.3">
      <c r="A70" s="252">
        <v>90</v>
      </c>
      <c r="B70" s="389" t="s">
        <v>15</v>
      </c>
      <c r="C70" s="402"/>
      <c r="D70" s="254"/>
      <c r="E70" s="398">
        <v>0</v>
      </c>
      <c r="F70" s="398">
        <v>0</v>
      </c>
      <c r="G70" s="468">
        <f t="shared" si="14"/>
        <v>0</v>
      </c>
      <c r="H70" s="468">
        <v>0</v>
      </c>
      <c r="I70" s="447">
        <f t="shared" si="15"/>
        <v>0</v>
      </c>
      <c r="J70" s="459"/>
      <c r="K70" s="464"/>
      <c r="L70" s="252">
        <v>90</v>
      </c>
      <c r="M70" s="76"/>
      <c r="N70" s="252"/>
      <c r="O70" s="398">
        <v>0</v>
      </c>
      <c r="P70" s="398">
        <v>0</v>
      </c>
      <c r="Q70" s="468">
        <f t="shared" si="16"/>
        <v>0</v>
      </c>
      <c r="R70" s="468">
        <v>0</v>
      </c>
      <c r="S70" s="448">
        <f t="shared" si="17"/>
        <v>0</v>
      </c>
      <c r="T70" s="406"/>
      <c r="U70" s="406"/>
      <c r="V70" s="695"/>
      <c r="W70" s="658"/>
    </row>
    <row r="71" spans="1:23" ht="18.75" x14ac:dyDescent="0.25">
      <c r="A71" s="247">
        <v>90</v>
      </c>
      <c r="B71" s="71" t="s">
        <v>8</v>
      </c>
      <c r="C71" s="165"/>
      <c r="D71" s="249"/>
      <c r="E71" s="396">
        <v>0</v>
      </c>
      <c r="F71" s="429">
        <v>0</v>
      </c>
      <c r="G71" s="429">
        <f t="shared" si="14"/>
        <v>0</v>
      </c>
      <c r="H71" s="396">
        <v>0</v>
      </c>
      <c r="I71" s="471">
        <f t="shared" si="15"/>
        <v>0</v>
      </c>
      <c r="J71" s="462"/>
      <c r="K71" s="462"/>
      <c r="L71" s="247">
        <v>90</v>
      </c>
      <c r="M71" s="71"/>
      <c r="N71" s="247"/>
      <c r="O71" s="396">
        <v>0</v>
      </c>
      <c r="P71" s="429">
        <v>0</v>
      </c>
      <c r="Q71" s="429">
        <f t="shared" si="16"/>
        <v>0</v>
      </c>
      <c r="R71" s="396">
        <v>0</v>
      </c>
      <c r="S71" s="416">
        <f t="shared" si="17"/>
        <v>0</v>
      </c>
      <c r="T71" s="403"/>
      <c r="U71" s="403"/>
      <c r="V71" s="693">
        <f t="shared" ref="V71" si="28">SUM(K71+K72+K73+U71+U72+U73)</f>
        <v>0</v>
      </c>
      <c r="W71" s="685"/>
    </row>
    <row r="72" spans="1:23" ht="18.75" x14ac:dyDescent="0.25">
      <c r="A72" s="385">
        <v>90</v>
      </c>
      <c r="B72" s="388" t="s">
        <v>8</v>
      </c>
      <c r="C72" s="411"/>
      <c r="D72" s="400"/>
      <c r="E72" s="397">
        <v>0</v>
      </c>
      <c r="F72" s="435">
        <v>0</v>
      </c>
      <c r="G72" s="428">
        <f t="shared" ref="G72:G73" si="29">SUM(F72-E72)</f>
        <v>0</v>
      </c>
      <c r="H72" s="397">
        <v>0</v>
      </c>
      <c r="I72" s="472">
        <f t="shared" ref="I72:I73" si="30">SUM(G72+H72)</f>
        <v>0</v>
      </c>
      <c r="J72" s="463"/>
      <c r="K72" s="463"/>
      <c r="L72" s="385">
        <v>90</v>
      </c>
      <c r="M72" s="388"/>
      <c r="N72" s="385"/>
      <c r="O72" s="397">
        <v>0</v>
      </c>
      <c r="P72" s="435">
        <v>0</v>
      </c>
      <c r="Q72" s="428">
        <f t="shared" ref="Q72:Q73" si="31">SUM(P72-O72)</f>
        <v>0</v>
      </c>
      <c r="R72" s="397">
        <v>0</v>
      </c>
      <c r="S72" s="445">
        <f t="shared" ref="S72:S73" si="32">SUM(Q72+R72)</f>
        <v>0</v>
      </c>
      <c r="T72" s="405"/>
      <c r="U72" s="405"/>
      <c r="V72" s="694"/>
      <c r="W72" s="657"/>
    </row>
    <row r="73" spans="1:23" ht="19.5" thickBot="1" x14ac:dyDescent="0.3">
      <c r="A73" s="252">
        <v>90</v>
      </c>
      <c r="B73" s="427" t="s">
        <v>8</v>
      </c>
      <c r="C73" s="402"/>
      <c r="D73" s="254"/>
      <c r="E73" s="414">
        <v>0</v>
      </c>
      <c r="F73" s="430">
        <v>0</v>
      </c>
      <c r="G73" s="470">
        <f t="shared" si="29"/>
        <v>0</v>
      </c>
      <c r="H73" s="474">
        <v>0</v>
      </c>
      <c r="I73" s="473">
        <f t="shared" si="30"/>
        <v>0</v>
      </c>
      <c r="J73" s="469"/>
      <c r="K73" s="464"/>
      <c r="L73" s="252">
        <v>90</v>
      </c>
      <c r="M73" s="76"/>
      <c r="N73" s="252"/>
      <c r="O73" s="414">
        <v>0</v>
      </c>
      <c r="P73" s="430">
        <v>0</v>
      </c>
      <c r="Q73" s="470">
        <f t="shared" si="31"/>
        <v>0</v>
      </c>
      <c r="R73" s="474">
        <v>0</v>
      </c>
      <c r="S73" s="446">
        <f t="shared" si="32"/>
        <v>0</v>
      </c>
      <c r="T73" s="406"/>
      <c r="U73" s="406"/>
      <c r="V73" s="695"/>
      <c r="W73" s="658"/>
    </row>
    <row r="74" spans="1:23" x14ac:dyDescent="0.25">
      <c r="O74" s="381"/>
      <c r="P74" s="381"/>
      <c r="Q74" s="9"/>
    </row>
    <row r="75" spans="1:23" x14ac:dyDescent="0.25">
      <c r="O75" s="381"/>
      <c r="P75" s="381"/>
      <c r="Q75" s="9"/>
    </row>
    <row r="76" spans="1:23" x14ac:dyDescent="0.25">
      <c r="O76" s="381"/>
      <c r="P76" s="381"/>
      <c r="Q76" s="9"/>
    </row>
    <row r="77" spans="1:23" x14ac:dyDescent="0.25">
      <c r="O77" s="381"/>
      <c r="P77" s="381"/>
      <c r="Q77" s="9"/>
    </row>
    <row r="78" spans="1:23" x14ac:dyDescent="0.25">
      <c r="O78" s="381"/>
      <c r="P78" s="381"/>
      <c r="Q78" s="9"/>
    </row>
    <row r="79" spans="1:23" x14ac:dyDescent="0.25">
      <c r="O79" s="381"/>
      <c r="P79" s="381"/>
      <c r="Q79" s="381"/>
    </row>
    <row r="80" spans="1:23" x14ac:dyDescent="0.25">
      <c r="O80" s="381"/>
      <c r="P80" s="381"/>
      <c r="Q80" s="381"/>
    </row>
    <row r="81" spans="15:17" x14ac:dyDescent="0.25">
      <c r="O81" s="381"/>
      <c r="P81" s="381"/>
      <c r="Q81" s="381"/>
    </row>
  </sheetData>
  <sortState ref="A8:U73">
    <sortCondition ref="A8:A73"/>
  </sortState>
  <mergeCells count="53">
    <mergeCell ref="V11:V13"/>
    <mergeCell ref="W11:W13"/>
    <mergeCell ref="A1:W1"/>
    <mergeCell ref="A2:W2"/>
    <mergeCell ref="A3:W3"/>
    <mergeCell ref="A4:W4"/>
    <mergeCell ref="A5:K5"/>
    <mergeCell ref="L5:W5"/>
    <mergeCell ref="A6:B6"/>
    <mergeCell ref="C6:G6"/>
    <mergeCell ref="L6:Q6"/>
    <mergeCell ref="V8:V10"/>
    <mergeCell ref="W8:W10"/>
    <mergeCell ref="V14:V16"/>
    <mergeCell ref="W14:W16"/>
    <mergeCell ref="V17:V19"/>
    <mergeCell ref="W17:W19"/>
    <mergeCell ref="V20:V22"/>
    <mergeCell ref="W20:W22"/>
    <mergeCell ref="V23:V25"/>
    <mergeCell ref="W23:W25"/>
    <mergeCell ref="V26:V28"/>
    <mergeCell ref="W26:W28"/>
    <mergeCell ref="V29:V31"/>
    <mergeCell ref="W29:W31"/>
    <mergeCell ref="V32:V34"/>
    <mergeCell ref="W32:W34"/>
    <mergeCell ref="V35:V37"/>
    <mergeCell ref="W35:W37"/>
    <mergeCell ref="V38:V40"/>
    <mergeCell ref="W38:W40"/>
    <mergeCell ref="V41:V43"/>
    <mergeCell ref="W41:W43"/>
    <mergeCell ref="V44:V46"/>
    <mergeCell ref="W44:W46"/>
    <mergeCell ref="V47:V49"/>
    <mergeCell ref="W47:W49"/>
    <mergeCell ref="V50:V52"/>
    <mergeCell ref="W50:W52"/>
    <mergeCell ref="V53:V55"/>
    <mergeCell ref="W53:W55"/>
    <mergeCell ref="V56:V58"/>
    <mergeCell ref="W56:W58"/>
    <mergeCell ref="V68:V70"/>
    <mergeCell ref="W68:W70"/>
    <mergeCell ref="V71:V73"/>
    <mergeCell ref="W71:W73"/>
    <mergeCell ref="V59:V61"/>
    <mergeCell ref="W59:W61"/>
    <mergeCell ref="V62:V64"/>
    <mergeCell ref="W62:W64"/>
    <mergeCell ref="V65:V67"/>
    <mergeCell ref="W65:W67"/>
  </mergeCells>
  <pageMargins left="0.7" right="0.7" top="0.75" bottom="0.75" header="0.3" footer="0.3"/>
  <pageSetup paperSize="9" scale="3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28" zoomScale="80" zoomScaleNormal="80" workbookViewId="0">
      <selection activeCell="H17" sqref="H17"/>
    </sheetView>
  </sheetViews>
  <sheetFormatPr defaultRowHeight="18.75" x14ac:dyDescent="0.25"/>
  <cols>
    <col min="1" max="1" width="6.7109375" style="63" customWidth="1"/>
    <col min="2" max="3" width="30.7109375" style="63" customWidth="1"/>
    <col min="4" max="8" width="10.7109375" style="63" customWidth="1"/>
    <col min="9" max="9" width="9.140625" style="63"/>
    <col min="10" max="10" width="6.7109375" style="63" customWidth="1"/>
    <col min="11" max="11" width="30.7109375" style="63" customWidth="1"/>
    <col min="12" max="12" width="10.7109375" style="63" customWidth="1"/>
    <col min="13" max="14" width="12.7109375" style="63" customWidth="1"/>
    <col min="15" max="15" width="10.7109375" style="63" customWidth="1"/>
    <col min="16" max="16384" width="9.140625" style="63"/>
  </cols>
  <sheetData>
    <row r="1" spans="1:14" ht="18.95" customHeight="1" x14ac:dyDescent="0.25">
      <c r="A1" s="613" t="s">
        <v>197</v>
      </c>
      <c r="B1" s="614"/>
      <c r="C1" s="614"/>
      <c r="D1" s="614"/>
      <c r="E1" s="614"/>
      <c r="F1" s="614"/>
      <c r="G1" s="614"/>
      <c r="H1" s="615"/>
      <c r="I1" s="11"/>
      <c r="J1" s="604" t="s">
        <v>197</v>
      </c>
      <c r="K1" s="608"/>
      <c r="L1" s="608"/>
      <c r="M1" s="608"/>
      <c r="N1" s="609"/>
    </row>
    <row r="2" spans="1:14" ht="18.95" customHeight="1" x14ac:dyDescent="0.25">
      <c r="A2" s="616" t="s">
        <v>198</v>
      </c>
      <c r="B2" s="617"/>
      <c r="C2" s="617"/>
      <c r="D2" s="617"/>
      <c r="E2" s="617"/>
      <c r="F2" s="617"/>
      <c r="G2" s="617"/>
      <c r="H2" s="618"/>
      <c r="I2" s="11"/>
      <c r="J2" s="596"/>
      <c r="K2" s="597"/>
      <c r="L2" s="597"/>
      <c r="M2" s="597"/>
      <c r="N2" s="598"/>
    </row>
    <row r="3" spans="1:14" ht="18.95" customHeight="1" x14ac:dyDescent="0.25">
      <c r="A3" s="616" t="s">
        <v>141</v>
      </c>
      <c r="B3" s="617"/>
      <c r="C3" s="617"/>
      <c r="D3" s="617"/>
      <c r="E3" s="617"/>
      <c r="F3" s="617"/>
      <c r="G3" s="617"/>
      <c r="H3" s="618"/>
      <c r="I3" s="11"/>
      <c r="J3" s="596" t="s">
        <v>198</v>
      </c>
      <c r="K3" s="597"/>
      <c r="L3" s="597"/>
      <c r="M3" s="597"/>
      <c r="N3" s="598"/>
    </row>
    <row r="4" spans="1:14" ht="18.95" customHeight="1" thickBot="1" x14ac:dyDescent="0.3">
      <c r="A4" s="619" t="s">
        <v>114</v>
      </c>
      <c r="B4" s="620"/>
      <c r="C4" s="620"/>
      <c r="D4" s="620"/>
      <c r="E4" s="620"/>
      <c r="F4" s="620"/>
      <c r="G4" s="620"/>
      <c r="H4" s="621"/>
      <c r="I4" s="11"/>
      <c r="J4" s="596"/>
      <c r="K4" s="597"/>
      <c r="L4" s="597"/>
      <c r="M4" s="597"/>
      <c r="N4" s="598"/>
    </row>
    <row r="5" spans="1:14" ht="24" customHeight="1" thickBot="1" x14ac:dyDescent="0.3">
      <c r="A5" s="622" t="s">
        <v>144</v>
      </c>
      <c r="B5" s="623"/>
      <c r="C5" s="623"/>
      <c r="D5" s="623"/>
      <c r="E5" s="623"/>
      <c r="F5" s="623"/>
      <c r="G5" s="623"/>
      <c r="H5" s="624"/>
      <c r="I5" s="58"/>
      <c r="J5" s="596" t="s">
        <v>141</v>
      </c>
      <c r="K5" s="597"/>
      <c r="L5" s="597"/>
      <c r="M5" s="597"/>
      <c r="N5" s="598"/>
    </row>
    <row r="6" spans="1:14" ht="18.95" customHeight="1" thickBot="1" x14ac:dyDescent="0.3">
      <c r="A6" s="625">
        <v>43162</v>
      </c>
      <c r="B6" s="626"/>
      <c r="C6" s="627"/>
      <c r="D6" s="599" t="s">
        <v>97</v>
      </c>
      <c r="E6" s="600"/>
      <c r="F6" s="600"/>
      <c r="G6" s="600"/>
      <c r="H6" s="601"/>
      <c r="I6" s="11"/>
      <c r="J6" s="596"/>
      <c r="K6" s="597"/>
      <c r="L6" s="597"/>
      <c r="M6" s="597"/>
      <c r="N6" s="598"/>
    </row>
    <row r="7" spans="1:14" ht="48" customHeight="1" thickBot="1" x14ac:dyDescent="0.3">
      <c r="A7" s="92" t="s">
        <v>0</v>
      </c>
      <c r="B7" s="10" t="s">
        <v>1</v>
      </c>
      <c r="C7" s="90" t="s">
        <v>89</v>
      </c>
      <c r="D7" s="26" t="s">
        <v>136</v>
      </c>
      <c r="E7" s="91" t="s">
        <v>90</v>
      </c>
      <c r="F7" s="1" t="s">
        <v>137</v>
      </c>
      <c r="G7" s="86" t="s">
        <v>138</v>
      </c>
      <c r="H7" s="1" t="s">
        <v>91</v>
      </c>
      <c r="J7" s="593" t="s">
        <v>114</v>
      </c>
      <c r="K7" s="594"/>
      <c r="L7" s="594"/>
      <c r="M7" s="594"/>
      <c r="N7" s="595"/>
    </row>
    <row r="8" spans="1:14" ht="19.5" customHeight="1" thickBot="1" x14ac:dyDescent="0.3">
      <c r="A8" s="311">
        <v>1</v>
      </c>
      <c r="B8" s="2" t="s">
        <v>115</v>
      </c>
      <c r="C8" s="21" t="s">
        <v>210</v>
      </c>
      <c r="D8" s="1">
        <v>46</v>
      </c>
      <c r="E8" s="1">
        <v>91</v>
      </c>
      <c r="F8" s="88">
        <v>1</v>
      </c>
      <c r="G8" s="88">
        <f t="shared" ref="G8:G43" si="0">SUM(E8*F8)</f>
        <v>91</v>
      </c>
      <c r="H8" s="1">
        <v>10</v>
      </c>
      <c r="J8" s="604" t="s">
        <v>146</v>
      </c>
      <c r="K8" s="608"/>
      <c r="L8" s="608"/>
      <c r="M8" s="608"/>
      <c r="N8" s="609"/>
    </row>
    <row r="9" spans="1:14" ht="19.5" thickBot="1" x14ac:dyDescent="0.3">
      <c r="A9" s="1">
        <v>2</v>
      </c>
      <c r="B9" s="44" t="s">
        <v>116</v>
      </c>
      <c r="C9" s="103" t="s">
        <v>214</v>
      </c>
      <c r="D9" s="1">
        <v>72</v>
      </c>
      <c r="E9" s="1">
        <v>106</v>
      </c>
      <c r="F9" s="88">
        <v>1</v>
      </c>
      <c r="G9" s="88">
        <f t="shared" si="0"/>
        <v>106</v>
      </c>
      <c r="H9" s="1">
        <v>5</v>
      </c>
      <c r="J9" s="593" t="s">
        <v>145</v>
      </c>
      <c r="K9" s="594"/>
      <c r="L9" s="594"/>
      <c r="M9" s="594"/>
      <c r="N9" s="595"/>
    </row>
    <row r="10" spans="1:14" ht="19.5" thickBot="1" x14ac:dyDescent="0.3">
      <c r="A10" s="23">
        <v>3</v>
      </c>
      <c r="B10" s="3" t="s">
        <v>6</v>
      </c>
      <c r="C10" s="21" t="s">
        <v>203</v>
      </c>
      <c r="D10" s="1">
        <v>45</v>
      </c>
      <c r="E10" s="1">
        <v>90</v>
      </c>
      <c r="F10" s="88">
        <v>1</v>
      </c>
      <c r="G10" s="88">
        <f t="shared" si="0"/>
        <v>90</v>
      </c>
      <c r="H10" s="1">
        <v>11</v>
      </c>
      <c r="J10" s="625">
        <v>43162</v>
      </c>
      <c r="K10" s="601"/>
      <c r="L10" s="599" t="s">
        <v>97</v>
      </c>
      <c r="M10" s="600"/>
      <c r="N10" s="601"/>
    </row>
    <row r="11" spans="1:14" ht="19.5" thickBot="1" x14ac:dyDescent="0.3">
      <c r="A11" s="1">
        <v>4</v>
      </c>
      <c r="B11" s="136" t="s">
        <v>117</v>
      </c>
      <c r="C11" s="137" t="s">
        <v>202</v>
      </c>
      <c r="D11" s="36">
        <v>104</v>
      </c>
      <c r="E11" s="36">
        <v>122</v>
      </c>
      <c r="F11" s="130">
        <v>1</v>
      </c>
      <c r="G11" s="130">
        <f t="shared" si="0"/>
        <v>122</v>
      </c>
      <c r="H11" s="36">
        <v>2</v>
      </c>
      <c r="J11" s="602" t="s">
        <v>0</v>
      </c>
      <c r="K11" s="613" t="s">
        <v>1</v>
      </c>
      <c r="L11" s="628" t="s">
        <v>138</v>
      </c>
      <c r="M11" s="602" t="s">
        <v>38</v>
      </c>
      <c r="N11" s="605" t="s">
        <v>96</v>
      </c>
    </row>
    <row r="12" spans="1:14" ht="19.5" thickBot="1" x14ac:dyDescent="0.3">
      <c r="A12" s="23">
        <v>5</v>
      </c>
      <c r="B12" s="3" t="s">
        <v>118</v>
      </c>
      <c r="C12" s="21" t="s">
        <v>213</v>
      </c>
      <c r="D12" s="1">
        <v>6</v>
      </c>
      <c r="E12" s="1">
        <v>12</v>
      </c>
      <c r="F12" s="88">
        <v>1.4</v>
      </c>
      <c r="G12" s="88">
        <f t="shared" si="0"/>
        <v>16.799999999999997</v>
      </c>
      <c r="H12" s="1">
        <v>17</v>
      </c>
      <c r="J12" s="603"/>
      <c r="K12" s="619"/>
      <c r="L12" s="629"/>
      <c r="M12" s="603"/>
      <c r="N12" s="603"/>
    </row>
    <row r="13" spans="1:14" ht="19.5" thickBot="1" x14ac:dyDescent="0.3">
      <c r="A13" s="1">
        <v>6</v>
      </c>
      <c r="B13" s="48" t="s">
        <v>119</v>
      </c>
      <c r="C13" s="67" t="s">
        <v>211</v>
      </c>
      <c r="D13" s="27">
        <v>101</v>
      </c>
      <c r="E13" s="27">
        <v>120</v>
      </c>
      <c r="F13" s="128">
        <v>1.1000000000000001</v>
      </c>
      <c r="G13" s="128">
        <f t="shared" si="0"/>
        <v>132</v>
      </c>
      <c r="H13" s="27">
        <v>1</v>
      </c>
      <c r="J13" s="104">
        <v>1</v>
      </c>
      <c r="K13" s="2" t="s">
        <v>115</v>
      </c>
      <c r="L13" s="88">
        <f>SUM($G$8)</f>
        <v>91</v>
      </c>
      <c r="M13" s="1">
        <v>10</v>
      </c>
      <c r="N13" s="39">
        <v>27</v>
      </c>
    </row>
    <row r="14" spans="1:14" ht="19.5" thickBot="1" x14ac:dyDescent="0.3">
      <c r="A14" s="23">
        <v>7</v>
      </c>
      <c r="B14" s="3" t="s">
        <v>120</v>
      </c>
      <c r="C14" s="21"/>
      <c r="D14" s="1"/>
      <c r="E14" s="1"/>
      <c r="F14" s="88">
        <v>1</v>
      </c>
      <c r="G14" s="88">
        <f t="shared" si="0"/>
        <v>0</v>
      </c>
      <c r="H14" s="39"/>
      <c r="J14" s="1">
        <v>2</v>
      </c>
      <c r="K14" s="44" t="s">
        <v>116</v>
      </c>
      <c r="L14" s="105">
        <f>SUM($G$9)</f>
        <v>106</v>
      </c>
      <c r="M14" s="1">
        <v>5</v>
      </c>
      <c r="N14" s="39">
        <v>32</v>
      </c>
    </row>
    <row r="15" spans="1:14" ht="19.5" thickBot="1" x14ac:dyDescent="0.3">
      <c r="A15" s="1">
        <v>8</v>
      </c>
      <c r="B15" s="4" t="s">
        <v>121</v>
      </c>
      <c r="C15" s="21" t="s">
        <v>201</v>
      </c>
      <c r="D15" s="1">
        <v>80</v>
      </c>
      <c r="E15" s="1">
        <v>110</v>
      </c>
      <c r="F15" s="88">
        <v>1</v>
      </c>
      <c r="G15" s="88">
        <f t="shared" si="0"/>
        <v>110</v>
      </c>
      <c r="H15" s="1">
        <v>4</v>
      </c>
      <c r="J15" s="23">
        <v>3</v>
      </c>
      <c r="K15" s="3" t="s">
        <v>6</v>
      </c>
      <c r="L15" s="88">
        <f>SUM($G$10)</f>
        <v>90</v>
      </c>
      <c r="M15" s="1">
        <v>11</v>
      </c>
      <c r="N15" s="39">
        <v>26</v>
      </c>
    </row>
    <row r="16" spans="1:14" ht="19.5" thickBot="1" x14ac:dyDescent="0.3">
      <c r="A16" s="23">
        <v>9</v>
      </c>
      <c r="B16" s="3" t="s">
        <v>122</v>
      </c>
      <c r="C16" s="21"/>
      <c r="D16" s="1"/>
      <c r="E16" s="1"/>
      <c r="F16" s="88">
        <v>1</v>
      </c>
      <c r="G16" s="88">
        <f t="shared" si="0"/>
        <v>0</v>
      </c>
      <c r="H16" s="39"/>
      <c r="J16" s="1">
        <v>4</v>
      </c>
      <c r="K16" s="136" t="s">
        <v>117</v>
      </c>
      <c r="L16" s="133">
        <f>SUM($G$11)</f>
        <v>122</v>
      </c>
      <c r="M16" s="36">
        <v>2</v>
      </c>
      <c r="N16" s="39">
        <v>37</v>
      </c>
    </row>
    <row r="17" spans="1:14" ht="19.5" thickBot="1" x14ac:dyDescent="0.3">
      <c r="A17" s="1">
        <v>10</v>
      </c>
      <c r="B17" s="4" t="s">
        <v>123</v>
      </c>
      <c r="C17" s="21" t="s">
        <v>206</v>
      </c>
      <c r="D17" s="1">
        <v>45</v>
      </c>
      <c r="E17" s="1">
        <v>90</v>
      </c>
      <c r="F17" s="88">
        <v>1</v>
      </c>
      <c r="G17" s="88">
        <f t="shared" si="0"/>
        <v>90</v>
      </c>
      <c r="H17" s="1">
        <v>12</v>
      </c>
      <c r="J17" s="23">
        <v>5</v>
      </c>
      <c r="K17" s="3" t="s">
        <v>118</v>
      </c>
      <c r="L17" s="88">
        <f>SUM($G$12)</f>
        <v>16.799999999999997</v>
      </c>
      <c r="M17" s="1">
        <v>17</v>
      </c>
      <c r="N17" s="39">
        <v>20</v>
      </c>
    </row>
    <row r="18" spans="1:14" ht="19.5" thickBot="1" x14ac:dyDescent="0.3">
      <c r="A18" s="23">
        <v>11</v>
      </c>
      <c r="B18" s="3" t="s">
        <v>124</v>
      </c>
      <c r="C18" s="21"/>
      <c r="D18" s="1"/>
      <c r="E18" s="1"/>
      <c r="F18" s="88">
        <v>1</v>
      </c>
      <c r="G18" s="88">
        <f t="shared" si="0"/>
        <v>0</v>
      </c>
      <c r="H18" s="39"/>
      <c r="J18" s="1">
        <v>6</v>
      </c>
      <c r="K18" s="48" t="s">
        <v>119</v>
      </c>
      <c r="L18" s="144">
        <f>SUM($G$13)</f>
        <v>132</v>
      </c>
      <c r="M18" s="27">
        <v>1</v>
      </c>
      <c r="N18" s="39">
        <v>39</v>
      </c>
    </row>
    <row r="19" spans="1:14" ht="19.5" thickBot="1" x14ac:dyDescent="0.3">
      <c r="A19" s="1">
        <v>12</v>
      </c>
      <c r="B19" s="4" t="s">
        <v>125</v>
      </c>
      <c r="C19" s="21" t="s">
        <v>207</v>
      </c>
      <c r="D19" s="1">
        <v>48</v>
      </c>
      <c r="E19" s="1">
        <v>93</v>
      </c>
      <c r="F19" s="88">
        <v>1</v>
      </c>
      <c r="G19" s="88">
        <f t="shared" si="0"/>
        <v>93</v>
      </c>
      <c r="H19" s="1">
        <v>9</v>
      </c>
      <c r="J19" s="23">
        <v>7</v>
      </c>
      <c r="K19" s="3" t="s">
        <v>120</v>
      </c>
      <c r="L19" s="88">
        <f>SUM($G$14)</f>
        <v>0</v>
      </c>
      <c r="M19" s="17" t="s">
        <v>196</v>
      </c>
      <c r="N19" s="39">
        <v>-5</v>
      </c>
    </row>
    <row r="20" spans="1:14" ht="19.5" thickBot="1" x14ac:dyDescent="0.3">
      <c r="A20" s="23">
        <v>13</v>
      </c>
      <c r="B20" s="3" t="s">
        <v>126</v>
      </c>
      <c r="C20" s="21"/>
      <c r="D20" s="1"/>
      <c r="E20" s="1"/>
      <c r="F20" s="88">
        <v>1</v>
      </c>
      <c r="G20" s="88">
        <f t="shared" si="0"/>
        <v>0</v>
      </c>
      <c r="H20" s="39"/>
      <c r="J20" s="1">
        <v>8</v>
      </c>
      <c r="K20" s="4" t="s">
        <v>121</v>
      </c>
      <c r="L20" s="105">
        <f>SUM($G$15)</f>
        <v>110</v>
      </c>
      <c r="M20" s="1">
        <v>4</v>
      </c>
      <c r="N20" s="39">
        <v>33</v>
      </c>
    </row>
    <row r="21" spans="1:14" ht="19.5" thickBot="1" x14ac:dyDescent="0.3">
      <c r="A21" s="1">
        <v>14</v>
      </c>
      <c r="B21" s="4" t="s">
        <v>127</v>
      </c>
      <c r="C21" s="21"/>
      <c r="D21" s="1"/>
      <c r="E21" s="1"/>
      <c r="F21" s="88">
        <v>1</v>
      </c>
      <c r="G21" s="88">
        <f t="shared" si="0"/>
        <v>0</v>
      </c>
      <c r="H21" s="39"/>
      <c r="J21" s="23">
        <v>9</v>
      </c>
      <c r="K21" s="3" t="s">
        <v>122</v>
      </c>
      <c r="L21" s="88">
        <f>SUM($G$16)</f>
        <v>0</v>
      </c>
      <c r="M21" s="17" t="s">
        <v>196</v>
      </c>
      <c r="N21" s="39">
        <v>-5</v>
      </c>
    </row>
    <row r="22" spans="1:14" ht="19.5" thickBot="1" x14ac:dyDescent="0.3">
      <c r="A22" s="23">
        <v>15</v>
      </c>
      <c r="B22" s="3" t="s">
        <v>128</v>
      </c>
      <c r="C22" s="21" t="s">
        <v>208</v>
      </c>
      <c r="D22" s="1">
        <v>47</v>
      </c>
      <c r="E22" s="1">
        <v>92</v>
      </c>
      <c r="F22" s="88">
        <v>1.1499999999999999</v>
      </c>
      <c r="G22" s="88">
        <f t="shared" si="0"/>
        <v>105.8</v>
      </c>
      <c r="H22" s="1">
        <v>6</v>
      </c>
      <c r="J22" s="1">
        <v>10</v>
      </c>
      <c r="K22" s="4" t="s">
        <v>123</v>
      </c>
      <c r="L22" s="105">
        <f>SUM($G$17)</f>
        <v>90</v>
      </c>
      <c r="M22" s="1">
        <v>12</v>
      </c>
      <c r="N22" s="39">
        <v>25</v>
      </c>
    </row>
    <row r="23" spans="1:14" ht="19.5" thickBot="1" x14ac:dyDescent="0.3">
      <c r="A23" s="1">
        <v>16</v>
      </c>
      <c r="B23" s="4" t="s">
        <v>19</v>
      </c>
      <c r="C23" s="21" t="s">
        <v>181</v>
      </c>
      <c r="D23" s="1">
        <v>9</v>
      </c>
      <c r="E23" s="1">
        <v>25</v>
      </c>
      <c r="F23" s="88">
        <v>1</v>
      </c>
      <c r="G23" s="88">
        <f t="shared" si="0"/>
        <v>25</v>
      </c>
      <c r="H23" s="1">
        <v>16</v>
      </c>
      <c r="J23" s="23">
        <v>11</v>
      </c>
      <c r="K23" s="3" t="s">
        <v>124</v>
      </c>
      <c r="L23" s="88">
        <f>SUM($G$18)</f>
        <v>0</v>
      </c>
      <c r="M23" s="17" t="s">
        <v>196</v>
      </c>
      <c r="N23" s="39">
        <v>-5</v>
      </c>
    </row>
    <row r="24" spans="1:14" ht="19.5" thickBot="1" x14ac:dyDescent="0.3">
      <c r="A24" s="23">
        <v>17</v>
      </c>
      <c r="B24" s="3" t="s">
        <v>37</v>
      </c>
      <c r="C24" s="21"/>
      <c r="D24" s="1"/>
      <c r="E24" s="1"/>
      <c r="F24" s="88">
        <v>1</v>
      </c>
      <c r="G24" s="88">
        <f t="shared" si="0"/>
        <v>0</v>
      </c>
      <c r="H24" s="1"/>
      <c r="J24" s="1">
        <v>12</v>
      </c>
      <c r="K24" s="4" t="s">
        <v>125</v>
      </c>
      <c r="L24" s="105">
        <f>SUM($G$19)</f>
        <v>93</v>
      </c>
      <c r="M24" s="1">
        <v>9</v>
      </c>
      <c r="N24" s="39">
        <v>28</v>
      </c>
    </row>
    <row r="25" spans="1:14" ht="19.5" thickBot="1" x14ac:dyDescent="0.3">
      <c r="A25" s="1">
        <v>18</v>
      </c>
      <c r="B25" s="4" t="s">
        <v>20</v>
      </c>
      <c r="C25" s="21" t="s">
        <v>209</v>
      </c>
      <c r="D25" s="1">
        <v>45</v>
      </c>
      <c r="E25" s="1">
        <v>90</v>
      </c>
      <c r="F25" s="88">
        <v>1.05</v>
      </c>
      <c r="G25" s="88">
        <f t="shared" si="0"/>
        <v>94.5</v>
      </c>
      <c r="H25" s="1">
        <v>8</v>
      </c>
      <c r="J25" s="23">
        <v>13</v>
      </c>
      <c r="K25" s="3" t="s">
        <v>126</v>
      </c>
      <c r="L25" s="88">
        <f>SUM($G$20)</f>
        <v>0</v>
      </c>
      <c r="M25" s="17" t="s">
        <v>196</v>
      </c>
      <c r="N25" s="39">
        <v>-5</v>
      </c>
    </row>
    <row r="26" spans="1:14" ht="19.5" thickBot="1" x14ac:dyDescent="0.3">
      <c r="A26" s="23">
        <v>19</v>
      </c>
      <c r="B26" s="3" t="s">
        <v>21</v>
      </c>
      <c r="C26" s="21" t="s">
        <v>204</v>
      </c>
      <c r="D26" s="1">
        <v>22</v>
      </c>
      <c r="E26" s="1">
        <v>55</v>
      </c>
      <c r="F26" s="88">
        <v>1</v>
      </c>
      <c r="G26" s="88">
        <f t="shared" si="0"/>
        <v>55</v>
      </c>
      <c r="H26" s="1">
        <v>15</v>
      </c>
      <c r="J26" s="1">
        <v>14</v>
      </c>
      <c r="K26" s="4" t="s">
        <v>127</v>
      </c>
      <c r="L26" s="105">
        <f>SUM($G$21)</f>
        <v>0</v>
      </c>
      <c r="M26" s="17" t="s">
        <v>196</v>
      </c>
      <c r="N26" s="39">
        <v>-5</v>
      </c>
    </row>
    <row r="27" spans="1:14" ht="19.5" thickBot="1" x14ac:dyDescent="0.3">
      <c r="A27" s="1">
        <v>20</v>
      </c>
      <c r="B27" s="4" t="s">
        <v>22</v>
      </c>
      <c r="C27" s="21"/>
      <c r="D27" s="1"/>
      <c r="E27" s="1"/>
      <c r="F27" s="88">
        <v>1</v>
      </c>
      <c r="G27" s="88">
        <f t="shared" si="0"/>
        <v>0</v>
      </c>
      <c r="H27" s="1"/>
      <c r="J27" s="23">
        <v>15</v>
      </c>
      <c r="K27" s="3" t="s">
        <v>128</v>
      </c>
      <c r="L27" s="88">
        <f>SUM($G$22)</f>
        <v>105.8</v>
      </c>
      <c r="M27" s="1">
        <v>6</v>
      </c>
      <c r="N27" s="39">
        <v>31</v>
      </c>
    </row>
    <row r="28" spans="1:14" ht="19.5" thickBot="1" x14ac:dyDescent="0.3">
      <c r="A28" s="23">
        <v>21</v>
      </c>
      <c r="B28" s="3" t="s">
        <v>23</v>
      </c>
      <c r="C28" s="21"/>
      <c r="D28" s="1"/>
      <c r="E28" s="1"/>
      <c r="F28" s="88">
        <v>1</v>
      </c>
      <c r="G28" s="88">
        <f t="shared" si="0"/>
        <v>0</v>
      </c>
      <c r="H28" s="1"/>
      <c r="J28" s="1">
        <v>16</v>
      </c>
      <c r="K28" s="4" t="s">
        <v>19</v>
      </c>
      <c r="L28" s="105">
        <f>SUM($G$23)</f>
        <v>25</v>
      </c>
      <c r="M28" s="1">
        <v>16</v>
      </c>
      <c r="N28" s="39">
        <v>21</v>
      </c>
    </row>
    <row r="29" spans="1:14" ht="19.5" thickBot="1" x14ac:dyDescent="0.3">
      <c r="A29" s="1">
        <v>22</v>
      </c>
      <c r="B29" s="4" t="s">
        <v>35</v>
      </c>
      <c r="C29" s="21"/>
      <c r="D29" s="1"/>
      <c r="E29" s="1"/>
      <c r="F29" s="88">
        <v>1</v>
      </c>
      <c r="G29" s="88">
        <f t="shared" si="0"/>
        <v>0</v>
      </c>
      <c r="H29" s="1"/>
      <c r="J29" s="23">
        <v>17</v>
      </c>
      <c r="K29" s="3" t="s">
        <v>37</v>
      </c>
      <c r="L29" s="88">
        <f>SUM($G$24)</f>
        <v>0</v>
      </c>
      <c r="M29" s="17" t="s">
        <v>196</v>
      </c>
      <c r="N29" s="39">
        <v>-5</v>
      </c>
    </row>
    <row r="30" spans="1:14" ht="19.5" thickBot="1" x14ac:dyDescent="0.3">
      <c r="A30" s="23">
        <v>23</v>
      </c>
      <c r="B30" s="3" t="s">
        <v>24</v>
      </c>
      <c r="C30" s="21"/>
      <c r="D30" s="1"/>
      <c r="E30" s="1"/>
      <c r="F30" s="88">
        <v>1</v>
      </c>
      <c r="G30" s="88">
        <f t="shared" si="0"/>
        <v>0</v>
      </c>
      <c r="H30" s="1"/>
      <c r="J30" s="1">
        <v>18</v>
      </c>
      <c r="K30" s="4" t="s">
        <v>20</v>
      </c>
      <c r="L30" s="105">
        <f>SUM($G$25)</f>
        <v>94.5</v>
      </c>
      <c r="M30" s="1">
        <v>8</v>
      </c>
      <c r="N30" s="39">
        <v>29</v>
      </c>
    </row>
    <row r="31" spans="1:14" ht="19.5" thickBot="1" x14ac:dyDescent="0.3">
      <c r="A31" s="1">
        <v>24</v>
      </c>
      <c r="B31" s="4" t="s">
        <v>36</v>
      </c>
      <c r="C31" s="21"/>
      <c r="D31" s="1"/>
      <c r="E31" s="1"/>
      <c r="F31" s="88">
        <v>1</v>
      </c>
      <c r="G31" s="88">
        <f t="shared" si="0"/>
        <v>0</v>
      </c>
      <c r="H31" s="1"/>
      <c r="J31" s="23">
        <v>19</v>
      </c>
      <c r="K31" s="3" t="s">
        <v>21</v>
      </c>
      <c r="L31" s="88">
        <f>SUM($G$26)</f>
        <v>55</v>
      </c>
      <c r="M31" s="1">
        <v>15</v>
      </c>
      <c r="N31" s="39">
        <v>22</v>
      </c>
    </row>
    <row r="32" spans="1:14" ht="19.5" thickBot="1" x14ac:dyDescent="0.3">
      <c r="A32" s="23">
        <v>25</v>
      </c>
      <c r="B32" s="3" t="s">
        <v>25</v>
      </c>
      <c r="C32" s="21"/>
      <c r="D32" s="1"/>
      <c r="E32" s="1"/>
      <c r="F32" s="88">
        <v>1</v>
      </c>
      <c r="G32" s="88">
        <f t="shared" si="0"/>
        <v>0</v>
      </c>
      <c r="H32" s="1"/>
      <c r="J32" s="1">
        <v>20</v>
      </c>
      <c r="K32" s="4" t="s">
        <v>22</v>
      </c>
      <c r="L32" s="105">
        <f>SUM($G$27)</f>
        <v>0</v>
      </c>
      <c r="M32" s="17" t="s">
        <v>196</v>
      </c>
      <c r="N32" s="39">
        <v>-5</v>
      </c>
    </row>
    <row r="33" spans="1:14" ht="19.5" thickBot="1" x14ac:dyDescent="0.3">
      <c r="A33" s="1">
        <v>26</v>
      </c>
      <c r="B33" s="4" t="s">
        <v>26</v>
      </c>
      <c r="C33" s="21"/>
      <c r="D33" s="1"/>
      <c r="E33" s="1"/>
      <c r="F33" s="88">
        <v>1</v>
      </c>
      <c r="G33" s="88">
        <f t="shared" si="0"/>
        <v>0</v>
      </c>
      <c r="H33" s="1"/>
      <c r="J33" s="23">
        <v>21</v>
      </c>
      <c r="K33" s="3" t="s">
        <v>23</v>
      </c>
      <c r="L33" s="88">
        <f>SUM($G$28)</f>
        <v>0</v>
      </c>
      <c r="M33" s="17" t="s">
        <v>196</v>
      </c>
      <c r="N33" s="39">
        <v>-5</v>
      </c>
    </row>
    <row r="34" spans="1:14" ht="19.5" thickBot="1" x14ac:dyDescent="0.3">
      <c r="A34" s="23">
        <v>27</v>
      </c>
      <c r="B34" s="3" t="s">
        <v>27</v>
      </c>
      <c r="C34" s="21"/>
      <c r="D34" s="1"/>
      <c r="E34" s="1"/>
      <c r="F34" s="88">
        <v>1</v>
      </c>
      <c r="G34" s="88">
        <f t="shared" si="0"/>
        <v>0</v>
      </c>
      <c r="H34" s="1"/>
      <c r="J34" s="1">
        <v>22</v>
      </c>
      <c r="K34" s="4" t="s">
        <v>35</v>
      </c>
      <c r="L34" s="105">
        <f>SUM($G$29)</f>
        <v>0</v>
      </c>
      <c r="M34" s="17" t="s">
        <v>196</v>
      </c>
      <c r="N34" s="39">
        <v>-5</v>
      </c>
    </row>
    <row r="35" spans="1:14" ht="19.5" thickBot="1" x14ac:dyDescent="0.3">
      <c r="A35" s="1">
        <v>28</v>
      </c>
      <c r="B35" s="4" t="s">
        <v>28</v>
      </c>
      <c r="C35" s="21"/>
      <c r="D35" s="1"/>
      <c r="E35" s="1"/>
      <c r="F35" s="88">
        <v>1</v>
      </c>
      <c r="G35" s="88">
        <f t="shared" si="0"/>
        <v>0</v>
      </c>
      <c r="H35" s="1"/>
      <c r="J35" s="23">
        <v>23</v>
      </c>
      <c r="K35" s="3" t="s">
        <v>24</v>
      </c>
      <c r="L35" s="88">
        <f>SUM($G$30)</f>
        <v>0</v>
      </c>
      <c r="M35" s="17" t="s">
        <v>196</v>
      </c>
      <c r="N35" s="39">
        <v>-5</v>
      </c>
    </row>
    <row r="36" spans="1:14" ht="19.5" thickBot="1" x14ac:dyDescent="0.3">
      <c r="A36" s="23">
        <v>29</v>
      </c>
      <c r="B36" s="3" t="s">
        <v>29</v>
      </c>
      <c r="C36" s="21" t="s">
        <v>200</v>
      </c>
      <c r="D36" s="1">
        <v>64</v>
      </c>
      <c r="E36" s="1">
        <v>102</v>
      </c>
      <c r="F36" s="88">
        <v>1</v>
      </c>
      <c r="G36" s="88">
        <f t="shared" si="0"/>
        <v>102</v>
      </c>
      <c r="H36" s="1">
        <v>7</v>
      </c>
      <c r="J36" s="1">
        <v>24</v>
      </c>
      <c r="K36" s="4" t="s">
        <v>36</v>
      </c>
      <c r="L36" s="105">
        <f>SUM($G$31)</f>
        <v>0</v>
      </c>
      <c r="M36" s="17" t="s">
        <v>196</v>
      </c>
      <c r="N36" s="39">
        <v>-5</v>
      </c>
    </row>
    <row r="37" spans="1:14" ht="19.5" thickBot="1" x14ac:dyDescent="0.3">
      <c r="A37" s="1">
        <v>30</v>
      </c>
      <c r="B37" s="4" t="s">
        <v>30</v>
      </c>
      <c r="C37" s="21"/>
      <c r="D37" s="1"/>
      <c r="E37" s="1"/>
      <c r="F37" s="88">
        <v>1</v>
      </c>
      <c r="G37" s="88">
        <f t="shared" si="0"/>
        <v>0</v>
      </c>
      <c r="H37" s="1"/>
      <c r="J37" s="23">
        <v>25</v>
      </c>
      <c r="K37" s="3" t="s">
        <v>25</v>
      </c>
      <c r="L37" s="88">
        <f>SUM($G$32)</f>
        <v>0</v>
      </c>
      <c r="M37" s="17" t="s">
        <v>196</v>
      </c>
      <c r="N37" s="39">
        <v>-5</v>
      </c>
    </row>
    <row r="38" spans="1:14" ht="19.5" thickBot="1" x14ac:dyDescent="0.3">
      <c r="A38" s="23">
        <v>31</v>
      </c>
      <c r="B38" s="3" t="s">
        <v>31</v>
      </c>
      <c r="C38" s="21"/>
      <c r="D38" s="1"/>
      <c r="E38" s="1"/>
      <c r="F38" s="88">
        <v>1</v>
      </c>
      <c r="G38" s="88">
        <f t="shared" si="0"/>
        <v>0</v>
      </c>
      <c r="H38" s="1"/>
      <c r="J38" s="1">
        <v>26</v>
      </c>
      <c r="K38" s="4" t="s">
        <v>26</v>
      </c>
      <c r="L38" s="105">
        <f>SUM($G$33)</f>
        <v>0</v>
      </c>
      <c r="M38" s="17" t="s">
        <v>196</v>
      </c>
      <c r="N38" s="39">
        <v>-5</v>
      </c>
    </row>
    <row r="39" spans="1:14" ht="19.5" thickBot="1" x14ac:dyDescent="0.3">
      <c r="A39" s="1">
        <v>32</v>
      </c>
      <c r="B39" s="4" t="s">
        <v>32</v>
      </c>
      <c r="C39" s="21" t="s">
        <v>212</v>
      </c>
      <c r="D39" s="1">
        <v>40</v>
      </c>
      <c r="E39" s="1">
        <v>85</v>
      </c>
      <c r="F39" s="88">
        <v>1</v>
      </c>
      <c r="G39" s="88">
        <f t="shared" si="0"/>
        <v>85</v>
      </c>
      <c r="H39" s="1">
        <v>13</v>
      </c>
      <c r="J39" s="23">
        <v>27</v>
      </c>
      <c r="K39" s="3" t="s">
        <v>27</v>
      </c>
      <c r="L39" s="88">
        <f>SUM($G$34)</f>
        <v>0</v>
      </c>
      <c r="M39" s="17" t="s">
        <v>196</v>
      </c>
      <c r="N39" s="39">
        <v>-5</v>
      </c>
    </row>
    <row r="40" spans="1:14" ht="19.5" thickBot="1" x14ac:dyDescent="0.3">
      <c r="A40" s="23">
        <v>33</v>
      </c>
      <c r="B40" s="142" t="s">
        <v>33</v>
      </c>
      <c r="C40" s="143"/>
      <c r="D40" s="39"/>
      <c r="E40" s="39"/>
      <c r="F40" s="50">
        <v>1</v>
      </c>
      <c r="G40" s="50">
        <f t="shared" si="0"/>
        <v>0</v>
      </c>
      <c r="H40" s="39"/>
      <c r="J40" s="1">
        <v>28</v>
      </c>
      <c r="K40" s="4" t="s">
        <v>28</v>
      </c>
      <c r="L40" s="105">
        <f>SUM($G$35)</f>
        <v>0</v>
      </c>
      <c r="M40" s="17" t="s">
        <v>196</v>
      </c>
      <c r="N40" s="39">
        <v>-5</v>
      </c>
    </row>
    <row r="41" spans="1:14" ht="19.5" thickBot="1" x14ac:dyDescent="0.3">
      <c r="A41" s="1">
        <v>34</v>
      </c>
      <c r="B41" s="4" t="s">
        <v>34</v>
      </c>
      <c r="C41" s="21" t="s">
        <v>205</v>
      </c>
      <c r="D41" s="1">
        <v>30</v>
      </c>
      <c r="E41" s="1">
        <v>71</v>
      </c>
      <c r="F41" s="88">
        <v>1</v>
      </c>
      <c r="G41" s="88">
        <f t="shared" si="0"/>
        <v>71</v>
      </c>
      <c r="H41" s="1">
        <v>14</v>
      </c>
      <c r="J41" s="23">
        <v>29</v>
      </c>
      <c r="K41" s="3" t="s">
        <v>29</v>
      </c>
      <c r="L41" s="88">
        <f>SUM($G$36)</f>
        <v>102</v>
      </c>
      <c r="M41" s="1">
        <v>7</v>
      </c>
      <c r="N41" s="39">
        <v>30</v>
      </c>
    </row>
    <row r="42" spans="1:14" ht="19.5" thickBot="1" x14ac:dyDescent="0.3">
      <c r="A42" s="23">
        <v>35</v>
      </c>
      <c r="B42" s="3" t="s">
        <v>88</v>
      </c>
      <c r="C42" s="21"/>
      <c r="D42" s="1"/>
      <c r="E42" s="1"/>
      <c r="F42" s="88">
        <v>1</v>
      </c>
      <c r="G42" s="88">
        <f t="shared" si="0"/>
        <v>0</v>
      </c>
      <c r="H42" s="1"/>
      <c r="J42" s="1">
        <v>30</v>
      </c>
      <c r="K42" s="4" t="s">
        <v>30</v>
      </c>
      <c r="L42" s="105">
        <f>SUM($G$37)</f>
        <v>0</v>
      </c>
      <c r="M42" s="17" t="s">
        <v>196</v>
      </c>
      <c r="N42" s="39">
        <v>-5</v>
      </c>
    </row>
    <row r="43" spans="1:14" ht="19.5" thickBot="1" x14ac:dyDescent="0.3">
      <c r="A43" s="1">
        <v>36</v>
      </c>
      <c r="B43" s="47" t="s">
        <v>86</v>
      </c>
      <c r="C43" s="68" t="s">
        <v>199</v>
      </c>
      <c r="D43" s="28">
        <v>55</v>
      </c>
      <c r="E43" s="28">
        <v>97</v>
      </c>
      <c r="F43" s="135">
        <v>1.1499999999999999</v>
      </c>
      <c r="G43" s="135">
        <f t="shared" si="0"/>
        <v>111.55</v>
      </c>
      <c r="H43" s="28">
        <v>3</v>
      </c>
      <c r="J43" s="23">
        <v>31</v>
      </c>
      <c r="K43" s="3" t="s">
        <v>31</v>
      </c>
      <c r="L43" s="88">
        <f>SUM($G$38)</f>
        <v>0</v>
      </c>
      <c r="M43" s="17" t="s">
        <v>196</v>
      </c>
      <c r="N43" s="39">
        <v>-5</v>
      </c>
    </row>
    <row r="44" spans="1:14" ht="19.5" thickBot="1" x14ac:dyDescent="0.3">
      <c r="A44" s="97">
        <v>37</v>
      </c>
      <c r="B44" s="98" t="s">
        <v>143</v>
      </c>
      <c r="C44" s="94"/>
      <c r="D44" s="106"/>
      <c r="E44" s="97"/>
      <c r="F44" s="100">
        <v>1</v>
      </c>
      <c r="G44" s="100">
        <f t="shared" ref="G44:G45" si="1">SUM(E44*F44)</f>
        <v>0</v>
      </c>
      <c r="H44" s="97"/>
      <c r="J44" s="1">
        <v>32</v>
      </c>
      <c r="K44" s="4" t="s">
        <v>32</v>
      </c>
      <c r="L44" s="105">
        <f>SUM($G$39)</f>
        <v>85</v>
      </c>
      <c r="M44" s="1">
        <v>13</v>
      </c>
      <c r="N44" s="39">
        <v>24</v>
      </c>
    </row>
    <row r="45" spans="1:14" ht="19.5" thickBot="1" x14ac:dyDescent="0.3">
      <c r="A45" s="93">
        <v>38</v>
      </c>
      <c r="B45" s="98" t="s">
        <v>143</v>
      </c>
      <c r="C45" s="94"/>
      <c r="D45" s="107"/>
      <c r="E45" s="93"/>
      <c r="F45" s="96">
        <v>1</v>
      </c>
      <c r="G45" s="96">
        <f t="shared" si="1"/>
        <v>0</v>
      </c>
      <c r="H45" s="93"/>
      <c r="J45" s="23">
        <v>33</v>
      </c>
      <c r="K45" s="3" t="s">
        <v>33</v>
      </c>
      <c r="L45" s="88">
        <f>SUM($G$40)</f>
        <v>0</v>
      </c>
      <c r="M45" s="17" t="s">
        <v>196</v>
      </c>
      <c r="N45" s="39">
        <v>-5</v>
      </c>
    </row>
    <row r="46" spans="1:14" ht="19.5" thickBot="1" x14ac:dyDescent="0.3">
      <c r="A46" s="93">
        <v>39</v>
      </c>
      <c r="B46" s="98" t="s">
        <v>143</v>
      </c>
      <c r="C46" s="94"/>
      <c r="D46" s="107"/>
      <c r="E46" s="93"/>
      <c r="F46" s="96">
        <v>1</v>
      </c>
      <c r="G46" s="96">
        <f t="shared" ref="G46:G53" si="2">SUM(E46*F46)</f>
        <v>0</v>
      </c>
      <c r="H46" s="93"/>
      <c r="J46" s="1">
        <v>34</v>
      </c>
      <c r="K46" s="4" t="s">
        <v>34</v>
      </c>
      <c r="L46" s="105">
        <f>SUM($G$41)</f>
        <v>71</v>
      </c>
      <c r="M46" s="1">
        <v>14</v>
      </c>
      <c r="N46" s="39">
        <v>23</v>
      </c>
    </row>
    <row r="47" spans="1:14" ht="19.5" thickBot="1" x14ac:dyDescent="0.3">
      <c r="A47" s="93">
        <v>40</v>
      </c>
      <c r="B47" s="98" t="s">
        <v>143</v>
      </c>
      <c r="C47" s="94"/>
      <c r="D47" s="107"/>
      <c r="E47" s="93"/>
      <c r="F47" s="96">
        <v>1</v>
      </c>
      <c r="G47" s="96">
        <f t="shared" si="2"/>
        <v>0</v>
      </c>
      <c r="H47" s="93"/>
      <c r="J47" s="23">
        <v>35</v>
      </c>
      <c r="K47" s="3" t="s">
        <v>88</v>
      </c>
      <c r="L47" s="88">
        <f>SUM($G$42)</f>
        <v>0</v>
      </c>
      <c r="M47" s="17" t="s">
        <v>196</v>
      </c>
      <c r="N47" s="39">
        <v>-5</v>
      </c>
    </row>
    <row r="48" spans="1:14" ht="19.5" thickBot="1" x14ac:dyDescent="0.3">
      <c r="A48" s="93">
        <v>41</v>
      </c>
      <c r="B48" s="98" t="s">
        <v>143</v>
      </c>
      <c r="C48" s="94"/>
      <c r="D48" s="107"/>
      <c r="E48" s="93"/>
      <c r="F48" s="96">
        <v>1</v>
      </c>
      <c r="G48" s="96">
        <f t="shared" si="2"/>
        <v>0</v>
      </c>
      <c r="H48" s="93"/>
      <c r="J48" s="1">
        <v>36</v>
      </c>
      <c r="K48" s="47" t="s">
        <v>86</v>
      </c>
      <c r="L48" s="135">
        <f>SUM($G$43)</f>
        <v>111.55</v>
      </c>
      <c r="M48" s="28">
        <v>3</v>
      </c>
      <c r="N48" s="39">
        <v>35</v>
      </c>
    </row>
    <row r="49" spans="1:11" x14ac:dyDescent="0.25">
      <c r="A49" s="93">
        <v>42</v>
      </c>
      <c r="B49" s="98" t="s">
        <v>143</v>
      </c>
      <c r="C49" s="94"/>
      <c r="D49" s="107"/>
      <c r="E49" s="93"/>
      <c r="F49" s="96">
        <v>1</v>
      </c>
      <c r="G49" s="96">
        <f t="shared" si="2"/>
        <v>0</v>
      </c>
      <c r="H49" s="93"/>
    </row>
    <row r="50" spans="1:11" ht="19.5" thickBot="1" x14ac:dyDescent="0.3">
      <c r="A50" s="93">
        <v>43</v>
      </c>
      <c r="B50" s="98" t="s">
        <v>143</v>
      </c>
      <c r="C50" s="94"/>
      <c r="D50" s="107"/>
      <c r="E50" s="93"/>
      <c r="F50" s="96">
        <v>1</v>
      </c>
      <c r="G50" s="96">
        <f t="shared" si="2"/>
        <v>0</v>
      </c>
      <c r="H50" s="93"/>
    </row>
    <row r="51" spans="1:11" ht="19.5" thickBot="1" x14ac:dyDescent="0.3">
      <c r="A51" s="93">
        <v>44</v>
      </c>
      <c r="B51" s="98" t="s">
        <v>143</v>
      </c>
      <c r="C51" s="94"/>
      <c r="D51" s="107"/>
      <c r="E51" s="93"/>
      <c r="F51" s="96">
        <v>1</v>
      </c>
      <c r="G51" s="96">
        <f t="shared" si="2"/>
        <v>0</v>
      </c>
      <c r="H51" s="93"/>
      <c r="K51" s="66" t="s">
        <v>135</v>
      </c>
    </row>
    <row r="52" spans="1:11" ht="19.5" thickBot="1" x14ac:dyDescent="0.3">
      <c r="A52" s="93">
        <v>45</v>
      </c>
      <c r="B52" s="98" t="s">
        <v>143</v>
      </c>
      <c r="C52" s="94"/>
      <c r="D52" s="107"/>
      <c r="E52" s="93"/>
      <c r="F52" s="96">
        <v>1</v>
      </c>
      <c r="G52" s="96">
        <f t="shared" si="2"/>
        <v>0</v>
      </c>
      <c r="H52" s="93"/>
      <c r="K52" s="67" t="s">
        <v>131</v>
      </c>
    </row>
    <row r="53" spans="1:11" ht="19.5" thickBot="1" x14ac:dyDescent="0.3">
      <c r="A53" s="93">
        <v>46</v>
      </c>
      <c r="B53" s="98" t="s">
        <v>143</v>
      </c>
      <c r="C53" s="94"/>
      <c r="D53" s="107"/>
      <c r="E53" s="93"/>
      <c r="F53" s="96">
        <v>1</v>
      </c>
      <c r="G53" s="96">
        <f t="shared" si="2"/>
        <v>0</v>
      </c>
      <c r="H53" s="93"/>
      <c r="K53" s="37" t="s">
        <v>132</v>
      </c>
    </row>
    <row r="54" spans="1:11" ht="19.5" thickBot="1" x14ac:dyDescent="0.3">
      <c r="K54" s="68" t="s">
        <v>130</v>
      </c>
    </row>
    <row r="55" spans="1:11" ht="19.5" thickBot="1" x14ac:dyDescent="0.3">
      <c r="K55" s="69" t="s">
        <v>133</v>
      </c>
    </row>
    <row r="56" spans="1:11" ht="19.5" thickBot="1" x14ac:dyDescent="0.3">
      <c r="K56" s="70" t="s">
        <v>134</v>
      </c>
    </row>
  </sheetData>
  <mergeCells count="20">
    <mergeCell ref="L11:L12"/>
    <mergeCell ref="J7:N7"/>
    <mergeCell ref="J10:K10"/>
    <mergeCell ref="J11:J12"/>
    <mergeCell ref="K11:K12"/>
    <mergeCell ref="M11:M12"/>
    <mergeCell ref="N11:N12"/>
    <mergeCell ref="L10:N10"/>
    <mergeCell ref="J8:N8"/>
    <mergeCell ref="J9:N9"/>
    <mergeCell ref="J1:N2"/>
    <mergeCell ref="J3:N4"/>
    <mergeCell ref="J5:N6"/>
    <mergeCell ref="A1:H1"/>
    <mergeCell ref="A2:H2"/>
    <mergeCell ref="A3:H3"/>
    <mergeCell ref="A4:H4"/>
    <mergeCell ref="A5:H5"/>
    <mergeCell ref="A6:C6"/>
    <mergeCell ref="D6:H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A5" sqref="A5:G6"/>
    </sheetView>
  </sheetViews>
  <sheetFormatPr defaultRowHeight="15" x14ac:dyDescent="0.25"/>
  <cols>
    <col min="1" max="1" width="5.85546875" customWidth="1"/>
    <col min="2" max="2" width="31.42578125" customWidth="1"/>
    <col min="4" max="4" width="10.5703125" customWidth="1"/>
    <col min="5" max="5" width="10.28515625" customWidth="1"/>
    <col min="6" max="6" width="12.5703125" customWidth="1"/>
    <col min="7" max="7" width="13.42578125" customWidth="1"/>
  </cols>
  <sheetData>
    <row r="1" spans="1:7" ht="20.100000000000001" customHeight="1" x14ac:dyDescent="0.25">
      <c r="A1" s="604" t="s">
        <v>197</v>
      </c>
      <c r="B1" s="608"/>
      <c r="C1" s="608"/>
      <c r="D1" s="608"/>
      <c r="E1" s="608"/>
      <c r="F1" s="608"/>
      <c r="G1" s="609"/>
    </row>
    <row r="2" spans="1:7" ht="20.100000000000001" customHeight="1" x14ac:dyDescent="0.25">
      <c r="A2" s="596"/>
      <c r="B2" s="597"/>
      <c r="C2" s="597"/>
      <c r="D2" s="597"/>
      <c r="E2" s="597"/>
      <c r="F2" s="597"/>
      <c r="G2" s="598"/>
    </row>
    <row r="3" spans="1:7" ht="20.100000000000001" customHeight="1" x14ac:dyDescent="0.25">
      <c r="A3" s="596" t="s">
        <v>198</v>
      </c>
      <c r="B3" s="597"/>
      <c r="C3" s="597"/>
      <c r="D3" s="597"/>
      <c r="E3" s="597"/>
      <c r="F3" s="597"/>
      <c r="G3" s="598"/>
    </row>
    <row r="4" spans="1:7" ht="20.100000000000001" customHeight="1" x14ac:dyDescent="0.25">
      <c r="A4" s="596"/>
      <c r="B4" s="597"/>
      <c r="C4" s="597"/>
      <c r="D4" s="597"/>
      <c r="E4" s="597"/>
      <c r="F4" s="597"/>
      <c r="G4" s="598"/>
    </row>
    <row r="5" spans="1:7" ht="20.100000000000001" customHeight="1" x14ac:dyDescent="0.25">
      <c r="A5" s="596" t="s">
        <v>227</v>
      </c>
      <c r="B5" s="597"/>
      <c r="C5" s="597"/>
      <c r="D5" s="597"/>
      <c r="E5" s="597"/>
      <c r="F5" s="597"/>
      <c r="G5" s="598"/>
    </row>
    <row r="6" spans="1:7" ht="20.100000000000001" customHeight="1" x14ac:dyDescent="0.25">
      <c r="A6" s="596"/>
      <c r="B6" s="597"/>
      <c r="C6" s="597"/>
      <c r="D6" s="597"/>
      <c r="E6" s="597"/>
      <c r="F6" s="597"/>
      <c r="G6" s="598"/>
    </row>
    <row r="7" spans="1:7" ht="48.75" customHeight="1" thickBot="1" x14ac:dyDescent="0.3">
      <c r="A7" s="593" t="s">
        <v>114</v>
      </c>
      <c r="B7" s="594"/>
      <c r="C7" s="594"/>
      <c r="D7" s="594"/>
      <c r="E7" s="594"/>
      <c r="F7" s="594"/>
      <c r="G7" s="595"/>
    </row>
    <row r="8" spans="1:7" ht="18.75" x14ac:dyDescent="0.25">
      <c r="A8" s="604" t="s">
        <v>224</v>
      </c>
      <c r="B8" s="608"/>
      <c r="C8" s="608"/>
      <c r="D8" s="608"/>
      <c r="E8" s="608"/>
      <c r="F8" s="608"/>
      <c r="G8" s="609"/>
    </row>
    <row r="9" spans="1:7" ht="19.5" thickBot="1" x14ac:dyDescent="0.3">
      <c r="A9" s="593" t="s">
        <v>145</v>
      </c>
      <c r="B9" s="594"/>
      <c r="C9" s="594"/>
      <c r="D9" s="594"/>
      <c r="E9" s="594"/>
      <c r="F9" s="594"/>
      <c r="G9" s="595"/>
    </row>
    <row r="10" spans="1:7" ht="20.25" customHeight="1" thickBot="1" x14ac:dyDescent="0.3">
      <c r="A10" s="625" t="s">
        <v>225</v>
      </c>
      <c r="B10" s="601"/>
      <c r="C10" s="599" t="s">
        <v>97</v>
      </c>
      <c r="D10" s="600"/>
      <c r="E10" s="600"/>
      <c r="F10" s="600"/>
      <c r="G10" s="601"/>
    </row>
    <row r="11" spans="1:7" ht="35.25" customHeight="1" thickBot="1" x14ac:dyDescent="0.3">
      <c r="A11" s="148" t="s">
        <v>0</v>
      </c>
      <c r="B11" s="104" t="s">
        <v>1</v>
      </c>
      <c r="C11" s="148" t="s">
        <v>90</v>
      </c>
      <c r="D11" s="148" t="s">
        <v>222</v>
      </c>
      <c r="E11" s="148" t="s">
        <v>223</v>
      </c>
      <c r="F11" s="148" t="s">
        <v>38</v>
      </c>
      <c r="G11" s="148" t="s">
        <v>96</v>
      </c>
    </row>
    <row r="12" spans="1:7" ht="19.5" thickBot="1" x14ac:dyDescent="0.3">
      <c r="A12" s="104">
        <v>12</v>
      </c>
      <c r="B12" s="155" t="s">
        <v>125</v>
      </c>
      <c r="C12" s="158">
        <v>9</v>
      </c>
      <c r="D12" s="158" t="s">
        <v>196</v>
      </c>
      <c r="E12" s="158" t="s">
        <v>196</v>
      </c>
      <c r="F12" s="27">
        <v>1</v>
      </c>
      <c r="G12" s="29">
        <v>39</v>
      </c>
    </row>
    <row r="13" spans="1:7" ht="19.5" thickBot="1" x14ac:dyDescent="0.3">
      <c r="A13" s="1">
        <v>19</v>
      </c>
      <c r="B13" s="156" t="s">
        <v>21</v>
      </c>
      <c r="C13" s="167">
        <v>6</v>
      </c>
      <c r="D13" s="167" t="s">
        <v>196</v>
      </c>
      <c r="E13" s="167" t="s">
        <v>196</v>
      </c>
      <c r="F13" s="36">
        <v>2</v>
      </c>
      <c r="G13" s="29">
        <v>37</v>
      </c>
    </row>
    <row r="14" spans="1:7" ht="19.5" thickBot="1" x14ac:dyDescent="0.3">
      <c r="A14" s="23">
        <v>36</v>
      </c>
      <c r="B14" s="142" t="s">
        <v>86</v>
      </c>
      <c r="C14" s="158">
        <v>2</v>
      </c>
      <c r="D14" s="158" t="s">
        <v>196</v>
      </c>
      <c r="E14" s="158" t="s">
        <v>196</v>
      </c>
      <c r="F14" s="138">
        <v>3</v>
      </c>
      <c r="G14" s="164">
        <v>35</v>
      </c>
    </row>
    <row r="15" spans="1:7" ht="19.5" thickBot="1" x14ac:dyDescent="0.3">
      <c r="A15" s="1">
        <v>15</v>
      </c>
      <c r="B15" s="149" t="s">
        <v>128</v>
      </c>
      <c r="C15" s="167">
        <v>1</v>
      </c>
      <c r="D15" s="167" t="s">
        <v>196</v>
      </c>
      <c r="E15" s="167" t="s">
        <v>196</v>
      </c>
      <c r="F15" s="39">
        <v>4</v>
      </c>
      <c r="G15" s="29">
        <v>33</v>
      </c>
    </row>
    <row r="16" spans="1:7" ht="19.5" thickBot="1" x14ac:dyDescent="0.3">
      <c r="A16" s="23">
        <v>8</v>
      </c>
      <c r="B16" s="142" t="s">
        <v>121</v>
      </c>
      <c r="C16" s="158">
        <v>10</v>
      </c>
      <c r="D16" s="158" t="s">
        <v>196</v>
      </c>
      <c r="E16" s="158" t="s">
        <v>196</v>
      </c>
      <c r="F16" s="41">
        <v>5</v>
      </c>
      <c r="G16" s="29">
        <v>32</v>
      </c>
    </row>
    <row r="17" spans="1:7" ht="19.5" thickBot="1" x14ac:dyDescent="0.3">
      <c r="A17" s="1">
        <v>14</v>
      </c>
      <c r="B17" s="149" t="s">
        <v>127</v>
      </c>
      <c r="C17" s="167">
        <v>9</v>
      </c>
      <c r="D17" s="167" t="s">
        <v>196</v>
      </c>
      <c r="E17" s="167" t="s">
        <v>196</v>
      </c>
      <c r="F17" s="39">
        <v>6</v>
      </c>
      <c r="G17" s="164">
        <v>31</v>
      </c>
    </row>
    <row r="18" spans="1:7" ht="19.5" thickBot="1" x14ac:dyDescent="0.3">
      <c r="A18" s="23">
        <v>13</v>
      </c>
      <c r="B18" s="142" t="s">
        <v>126</v>
      </c>
      <c r="C18" s="158">
        <v>8</v>
      </c>
      <c r="D18" s="158" t="s">
        <v>196</v>
      </c>
      <c r="E18" s="158" t="s">
        <v>196</v>
      </c>
      <c r="F18" s="41">
        <v>7</v>
      </c>
      <c r="G18" s="29">
        <v>30</v>
      </c>
    </row>
    <row r="19" spans="1:7" ht="19.5" thickBot="1" x14ac:dyDescent="0.3">
      <c r="A19" s="1">
        <v>3</v>
      </c>
      <c r="B19" s="149" t="s">
        <v>6</v>
      </c>
      <c r="C19" s="167">
        <v>7</v>
      </c>
      <c r="D19" s="167" t="s">
        <v>196</v>
      </c>
      <c r="E19" s="167" t="s">
        <v>196</v>
      </c>
      <c r="F19" s="39">
        <v>8</v>
      </c>
      <c r="G19" s="29">
        <v>29</v>
      </c>
    </row>
    <row r="20" spans="1:7" ht="19.5" thickBot="1" x14ac:dyDescent="0.3">
      <c r="A20" s="23">
        <v>10</v>
      </c>
      <c r="B20" s="142" t="s">
        <v>123</v>
      </c>
      <c r="C20" s="158">
        <v>6</v>
      </c>
      <c r="D20" s="158">
        <v>1</v>
      </c>
      <c r="E20" s="158" t="s">
        <v>196</v>
      </c>
      <c r="F20" s="41">
        <v>9</v>
      </c>
      <c r="G20" s="29">
        <v>28</v>
      </c>
    </row>
    <row r="21" spans="1:7" ht="19.5" thickBot="1" x14ac:dyDescent="0.3">
      <c r="A21" s="1">
        <v>5</v>
      </c>
      <c r="B21" s="149" t="s">
        <v>118</v>
      </c>
      <c r="C21" s="167">
        <v>6</v>
      </c>
      <c r="D21" s="167">
        <v>0</v>
      </c>
      <c r="E21" s="167">
        <v>-9</v>
      </c>
      <c r="F21" s="39">
        <v>10</v>
      </c>
      <c r="G21" s="163">
        <v>27</v>
      </c>
    </row>
    <row r="22" spans="1:7" ht="19.5" thickBot="1" x14ac:dyDescent="0.3">
      <c r="A22" s="23">
        <v>6</v>
      </c>
      <c r="B22" s="142" t="s">
        <v>119</v>
      </c>
      <c r="C22" s="158">
        <v>6</v>
      </c>
      <c r="D22" s="158">
        <v>0</v>
      </c>
      <c r="E22" s="158">
        <v>-42</v>
      </c>
      <c r="F22" s="41">
        <v>11</v>
      </c>
      <c r="G22" s="29">
        <v>26</v>
      </c>
    </row>
    <row r="23" spans="1:7" ht="19.5" thickBot="1" x14ac:dyDescent="0.3">
      <c r="A23" s="1">
        <v>11</v>
      </c>
      <c r="B23" s="149" t="s">
        <v>124</v>
      </c>
      <c r="C23" s="167">
        <v>4</v>
      </c>
      <c r="D23" s="167" t="s">
        <v>196</v>
      </c>
      <c r="E23" s="167" t="s">
        <v>196</v>
      </c>
      <c r="F23" s="39">
        <v>12</v>
      </c>
      <c r="G23" s="29">
        <v>25</v>
      </c>
    </row>
    <row r="24" spans="1:7" ht="19.5" thickBot="1" x14ac:dyDescent="0.3">
      <c r="A24" s="23">
        <v>18</v>
      </c>
      <c r="B24" s="142" t="s">
        <v>20</v>
      </c>
      <c r="C24" s="158">
        <v>5</v>
      </c>
      <c r="D24" s="158">
        <v>-1</v>
      </c>
      <c r="E24" s="158" t="s">
        <v>196</v>
      </c>
      <c r="F24" s="41">
        <v>13</v>
      </c>
      <c r="G24" s="163">
        <v>24</v>
      </c>
    </row>
    <row r="25" spans="1:7" ht="19.5" thickBot="1" x14ac:dyDescent="0.3">
      <c r="A25" s="1">
        <v>20</v>
      </c>
      <c r="B25" s="149" t="s">
        <v>22</v>
      </c>
      <c r="C25" s="167">
        <v>5</v>
      </c>
      <c r="D25" s="158">
        <v>-2</v>
      </c>
      <c r="E25" s="158" t="s">
        <v>196</v>
      </c>
      <c r="F25" s="39">
        <v>14</v>
      </c>
      <c r="G25" s="29">
        <v>23</v>
      </c>
    </row>
    <row r="26" spans="1:7" ht="19.5" thickBot="1" x14ac:dyDescent="0.3">
      <c r="A26" s="23">
        <v>27</v>
      </c>
      <c r="B26" s="142" t="s">
        <v>27</v>
      </c>
      <c r="C26" s="158">
        <v>3</v>
      </c>
      <c r="D26" s="158">
        <v>-4</v>
      </c>
      <c r="E26" s="158">
        <v>-18</v>
      </c>
      <c r="F26" s="41">
        <v>15</v>
      </c>
      <c r="G26" s="29">
        <v>22</v>
      </c>
    </row>
    <row r="27" spans="1:7" ht="19.5" thickBot="1" x14ac:dyDescent="0.3">
      <c r="A27" s="1">
        <v>1</v>
      </c>
      <c r="B27" s="149" t="s">
        <v>115</v>
      </c>
      <c r="C27" s="167">
        <v>3</v>
      </c>
      <c r="D27" s="167">
        <v>-4</v>
      </c>
      <c r="E27" s="167">
        <v>-44</v>
      </c>
      <c r="F27" s="39">
        <v>16</v>
      </c>
      <c r="G27" s="163">
        <v>21</v>
      </c>
    </row>
    <row r="28" spans="1:7" ht="19.5" thickBot="1" x14ac:dyDescent="0.3">
      <c r="A28" s="23">
        <v>4</v>
      </c>
      <c r="B28" s="142" t="s">
        <v>117</v>
      </c>
      <c r="C28" s="158">
        <v>3</v>
      </c>
      <c r="D28" s="158">
        <v>-5</v>
      </c>
      <c r="E28" s="158" t="s">
        <v>196</v>
      </c>
      <c r="F28" s="41">
        <v>17</v>
      </c>
      <c r="G28" s="29">
        <v>20</v>
      </c>
    </row>
    <row r="29" spans="1:7" ht="19.5" thickBot="1" x14ac:dyDescent="0.3">
      <c r="A29" s="1">
        <v>29</v>
      </c>
      <c r="B29" s="149" t="s">
        <v>29</v>
      </c>
      <c r="C29" s="167">
        <v>1</v>
      </c>
      <c r="D29" s="167">
        <v>-7</v>
      </c>
      <c r="E29" s="167" t="s">
        <v>196</v>
      </c>
      <c r="F29" s="39">
        <v>18</v>
      </c>
      <c r="G29" s="30">
        <v>19</v>
      </c>
    </row>
    <row r="30" spans="1:7" ht="19.5" thickBot="1" x14ac:dyDescent="0.3">
      <c r="A30" s="23">
        <v>7</v>
      </c>
      <c r="B30" s="142" t="s">
        <v>120</v>
      </c>
      <c r="C30" s="158">
        <v>0</v>
      </c>
      <c r="D30" s="158">
        <v>-8</v>
      </c>
      <c r="E30" s="158">
        <v>-56</v>
      </c>
      <c r="F30" s="41">
        <v>19</v>
      </c>
      <c r="G30" s="30">
        <v>18</v>
      </c>
    </row>
    <row r="31" spans="1:7" ht="19.5" thickBot="1" x14ac:dyDescent="0.3">
      <c r="A31" s="1">
        <v>22</v>
      </c>
      <c r="B31" s="149" t="s">
        <v>35</v>
      </c>
      <c r="C31" s="167">
        <v>0</v>
      </c>
      <c r="D31" s="167">
        <v>-8</v>
      </c>
      <c r="E31" s="167">
        <v>-62</v>
      </c>
      <c r="F31" s="39">
        <v>20</v>
      </c>
      <c r="G31" s="30">
        <v>17</v>
      </c>
    </row>
    <row r="32" spans="1:7" ht="19.5" thickBot="1" x14ac:dyDescent="0.3">
      <c r="A32" s="23">
        <v>26</v>
      </c>
      <c r="B32" s="142" t="s">
        <v>26</v>
      </c>
      <c r="C32" s="158">
        <v>1</v>
      </c>
      <c r="D32" s="158" t="s">
        <v>196</v>
      </c>
      <c r="E32" s="158" t="s">
        <v>196</v>
      </c>
      <c r="F32" s="41">
        <v>21</v>
      </c>
      <c r="G32" s="30">
        <v>16</v>
      </c>
    </row>
    <row r="33" spans="1:7" ht="19.5" thickBot="1" x14ac:dyDescent="0.3">
      <c r="A33" s="1">
        <v>2</v>
      </c>
      <c r="B33" s="149" t="s">
        <v>116</v>
      </c>
      <c r="C33" s="167"/>
      <c r="D33" s="167"/>
      <c r="E33" s="167"/>
      <c r="F33" s="17">
        <v>22</v>
      </c>
      <c r="G33" s="30">
        <v>-5</v>
      </c>
    </row>
    <row r="34" spans="1:7" ht="19.5" thickBot="1" x14ac:dyDescent="0.3">
      <c r="A34" s="23">
        <v>9</v>
      </c>
      <c r="B34" s="142" t="s">
        <v>122</v>
      </c>
      <c r="C34" s="158"/>
      <c r="D34" s="158"/>
      <c r="E34" s="158"/>
      <c r="F34" s="22">
        <v>22</v>
      </c>
      <c r="G34" s="30">
        <v>-5</v>
      </c>
    </row>
    <row r="35" spans="1:7" ht="19.5" thickBot="1" x14ac:dyDescent="0.3">
      <c r="A35" s="1">
        <v>16</v>
      </c>
      <c r="B35" s="149" t="s">
        <v>19</v>
      </c>
      <c r="C35" s="167"/>
      <c r="D35" s="167"/>
      <c r="E35" s="167"/>
      <c r="F35" s="17">
        <v>22</v>
      </c>
      <c r="G35" s="30">
        <v>-5</v>
      </c>
    </row>
    <row r="36" spans="1:7" ht="19.5" thickBot="1" x14ac:dyDescent="0.3">
      <c r="A36" s="23">
        <v>17</v>
      </c>
      <c r="B36" s="142" t="s">
        <v>37</v>
      </c>
      <c r="C36" s="158"/>
      <c r="D36" s="158"/>
      <c r="E36" s="158"/>
      <c r="F36" s="22">
        <v>22</v>
      </c>
      <c r="G36" s="30">
        <v>-5</v>
      </c>
    </row>
    <row r="37" spans="1:7" ht="19.5" thickBot="1" x14ac:dyDescent="0.3">
      <c r="A37" s="1">
        <v>21</v>
      </c>
      <c r="B37" s="149" t="s">
        <v>23</v>
      </c>
      <c r="C37" s="167"/>
      <c r="D37" s="167"/>
      <c r="E37" s="167"/>
      <c r="F37" s="17">
        <v>22</v>
      </c>
      <c r="G37" s="30">
        <v>-5</v>
      </c>
    </row>
    <row r="38" spans="1:7" ht="19.5" thickBot="1" x14ac:dyDescent="0.3">
      <c r="A38" s="23">
        <v>23</v>
      </c>
      <c r="B38" s="142" t="s">
        <v>24</v>
      </c>
      <c r="C38" s="158"/>
      <c r="D38" s="158"/>
      <c r="E38" s="158"/>
      <c r="F38" s="22">
        <v>22</v>
      </c>
      <c r="G38" s="30">
        <v>-5</v>
      </c>
    </row>
    <row r="39" spans="1:7" ht="19.5" thickBot="1" x14ac:dyDescent="0.3">
      <c r="A39" s="1">
        <v>24</v>
      </c>
      <c r="B39" s="149" t="s">
        <v>36</v>
      </c>
      <c r="C39" s="167"/>
      <c r="D39" s="167"/>
      <c r="E39" s="167"/>
      <c r="F39" s="17">
        <v>22</v>
      </c>
      <c r="G39" s="30">
        <v>-5</v>
      </c>
    </row>
    <row r="40" spans="1:7" ht="19.5" thickBot="1" x14ac:dyDescent="0.3">
      <c r="A40" s="23">
        <v>25</v>
      </c>
      <c r="B40" s="142" t="s">
        <v>25</v>
      </c>
      <c r="C40" s="158"/>
      <c r="D40" s="158"/>
      <c r="E40" s="158"/>
      <c r="F40" s="22">
        <v>22</v>
      </c>
      <c r="G40" s="30">
        <v>-5</v>
      </c>
    </row>
    <row r="41" spans="1:7" ht="19.5" thickBot="1" x14ac:dyDescent="0.3">
      <c r="A41" s="1">
        <v>28</v>
      </c>
      <c r="B41" s="149" t="s">
        <v>28</v>
      </c>
      <c r="C41" s="167"/>
      <c r="D41" s="167"/>
      <c r="E41" s="167"/>
      <c r="F41" s="17">
        <v>22</v>
      </c>
      <c r="G41" s="30">
        <v>-5</v>
      </c>
    </row>
    <row r="42" spans="1:7" ht="19.5" thickBot="1" x14ac:dyDescent="0.3">
      <c r="A42" s="23">
        <v>30</v>
      </c>
      <c r="B42" s="142" t="s">
        <v>30</v>
      </c>
      <c r="C42" s="158"/>
      <c r="D42" s="158"/>
      <c r="E42" s="158"/>
      <c r="F42" s="22">
        <v>22</v>
      </c>
      <c r="G42" s="30">
        <v>-5</v>
      </c>
    </row>
    <row r="43" spans="1:7" ht="19.5" thickBot="1" x14ac:dyDescent="0.3">
      <c r="A43" s="1">
        <v>31</v>
      </c>
      <c r="B43" s="149" t="s">
        <v>31</v>
      </c>
      <c r="C43" s="167"/>
      <c r="D43" s="167"/>
      <c r="E43" s="167"/>
      <c r="F43" s="17">
        <v>22</v>
      </c>
      <c r="G43" s="30">
        <v>-5</v>
      </c>
    </row>
    <row r="44" spans="1:7" ht="19.5" thickBot="1" x14ac:dyDescent="0.3">
      <c r="A44" s="23">
        <v>32</v>
      </c>
      <c r="B44" s="142" t="s">
        <v>32</v>
      </c>
      <c r="C44" s="158"/>
      <c r="D44" s="158"/>
      <c r="E44" s="158"/>
      <c r="F44" s="22">
        <v>22</v>
      </c>
      <c r="G44" s="30">
        <v>-5</v>
      </c>
    </row>
    <row r="45" spans="1:7" ht="19.5" thickBot="1" x14ac:dyDescent="0.3">
      <c r="A45" s="1">
        <v>33</v>
      </c>
      <c r="B45" s="149" t="s">
        <v>33</v>
      </c>
      <c r="C45" s="167"/>
      <c r="D45" s="167"/>
      <c r="E45" s="167"/>
      <c r="F45" s="17">
        <v>22</v>
      </c>
      <c r="G45" s="30">
        <v>-5</v>
      </c>
    </row>
    <row r="46" spans="1:7" ht="19.5" thickBot="1" x14ac:dyDescent="0.3">
      <c r="A46" s="23">
        <v>34</v>
      </c>
      <c r="B46" s="142" t="s">
        <v>34</v>
      </c>
      <c r="C46" s="158"/>
      <c r="D46" s="158"/>
      <c r="E46" s="158"/>
      <c r="F46" s="22">
        <v>22</v>
      </c>
      <c r="G46" s="30">
        <v>-5</v>
      </c>
    </row>
    <row r="47" spans="1:7" ht="19.5" thickBot="1" x14ac:dyDescent="0.3">
      <c r="A47" s="1">
        <v>35</v>
      </c>
      <c r="B47" s="149" t="s">
        <v>88</v>
      </c>
      <c r="C47" s="158"/>
      <c r="D47" s="158"/>
      <c r="E47" s="158"/>
      <c r="F47" s="17">
        <v>22</v>
      </c>
      <c r="G47" s="30">
        <v>-5</v>
      </c>
    </row>
    <row r="48" spans="1:7" ht="18.75" x14ac:dyDescent="0.25">
      <c r="A48" s="63"/>
      <c r="B48" s="63"/>
      <c r="C48" s="63"/>
      <c r="D48" s="63"/>
      <c r="E48" s="63"/>
      <c r="F48" s="63"/>
      <c r="G48" s="63"/>
    </row>
    <row r="49" spans="1:7" ht="19.5" thickBot="1" x14ac:dyDescent="0.3">
      <c r="A49" s="63"/>
      <c r="B49" s="63"/>
      <c r="C49" s="63"/>
      <c r="D49" s="63"/>
      <c r="E49" s="63"/>
      <c r="F49" s="63"/>
      <c r="G49" s="63"/>
    </row>
    <row r="50" spans="1:7" ht="19.5" thickBot="1" x14ac:dyDescent="0.3">
      <c r="A50" s="63"/>
      <c r="B50" s="66" t="s">
        <v>135</v>
      </c>
      <c r="C50" s="63"/>
      <c r="D50" s="63"/>
      <c r="E50" s="63"/>
      <c r="F50" s="63"/>
      <c r="G50" s="63"/>
    </row>
    <row r="51" spans="1:7" ht="19.5" thickBot="1" x14ac:dyDescent="0.3">
      <c r="A51" s="63"/>
      <c r="B51" s="67" t="s">
        <v>131</v>
      </c>
      <c r="C51" s="63"/>
      <c r="D51" s="63"/>
      <c r="E51" s="63"/>
      <c r="F51" s="63"/>
      <c r="G51" s="63"/>
    </row>
    <row r="52" spans="1:7" ht="19.5" thickBot="1" x14ac:dyDescent="0.3">
      <c r="A52" s="63"/>
      <c r="B52" s="37" t="s">
        <v>132</v>
      </c>
      <c r="C52" s="63"/>
      <c r="D52" s="63"/>
      <c r="E52" s="63"/>
      <c r="F52" s="63"/>
      <c r="G52" s="63"/>
    </row>
    <row r="53" spans="1:7" ht="19.5" thickBot="1" x14ac:dyDescent="0.3">
      <c r="A53" s="63"/>
      <c r="B53" s="68" t="s">
        <v>130</v>
      </c>
      <c r="C53" s="63"/>
      <c r="D53" s="63"/>
      <c r="E53" s="63"/>
      <c r="F53" s="63"/>
      <c r="G53" s="63"/>
    </row>
    <row r="54" spans="1:7" ht="19.5" thickBot="1" x14ac:dyDescent="0.3">
      <c r="A54" s="63"/>
      <c r="B54" s="69" t="s">
        <v>133</v>
      </c>
      <c r="C54" s="63"/>
      <c r="D54" s="63"/>
      <c r="E54" s="63"/>
      <c r="F54" s="63"/>
      <c r="G54" s="63"/>
    </row>
    <row r="55" spans="1:7" ht="19.5" thickBot="1" x14ac:dyDescent="0.3">
      <c r="A55" s="63"/>
      <c r="B55" s="70" t="s">
        <v>134</v>
      </c>
      <c r="C55" s="63"/>
      <c r="D55" s="63"/>
      <c r="E55" s="63"/>
      <c r="F55" s="63"/>
      <c r="G55" s="63"/>
    </row>
  </sheetData>
  <sortState ref="A12:G47">
    <sortCondition ref="F12:F47"/>
  </sortState>
  <mergeCells count="8">
    <mergeCell ref="A1:G2"/>
    <mergeCell ref="A3:G4"/>
    <mergeCell ref="A9:G9"/>
    <mergeCell ref="A10:B10"/>
    <mergeCell ref="C10:G10"/>
    <mergeCell ref="A5:G6"/>
    <mergeCell ref="A7:G7"/>
    <mergeCell ref="A8:G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A5" sqref="A5:F5"/>
    </sheetView>
  </sheetViews>
  <sheetFormatPr defaultRowHeight="15" x14ac:dyDescent="0.25"/>
  <cols>
    <col min="1" max="1" width="5.28515625" customWidth="1"/>
    <col min="2" max="2" width="30.5703125" customWidth="1"/>
    <col min="3" max="3" width="13.85546875" customWidth="1"/>
    <col min="4" max="4" width="12.5703125" customWidth="1"/>
    <col min="5" max="5" width="11" customWidth="1"/>
    <col min="6" max="6" width="12.140625" customWidth="1"/>
    <col min="8" max="8" width="6.42578125" customWidth="1"/>
    <col min="9" max="9" width="30.85546875" customWidth="1"/>
    <col min="10" max="10" width="12.7109375" customWidth="1"/>
    <col min="11" max="11" width="13.7109375" customWidth="1"/>
  </cols>
  <sheetData>
    <row r="1" spans="1:11" ht="36.75" customHeight="1" x14ac:dyDescent="0.25">
      <c r="A1" s="604" t="s">
        <v>197</v>
      </c>
      <c r="B1" s="608"/>
      <c r="C1" s="608"/>
      <c r="D1" s="608"/>
      <c r="E1" s="608"/>
      <c r="F1" s="609"/>
      <c r="G1" s="11"/>
      <c r="H1" s="604" t="s">
        <v>197</v>
      </c>
      <c r="I1" s="608"/>
      <c r="J1" s="608"/>
      <c r="K1" s="609"/>
    </row>
    <row r="2" spans="1:11" ht="38.25" customHeight="1" x14ac:dyDescent="0.25">
      <c r="A2" s="596" t="s">
        <v>198</v>
      </c>
      <c r="B2" s="597"/>
      <c r="C2" s="597"/>
      <c r="D2" s="597"/>
      <c r="E2" s="597"/>
      <c r="F2" s="598"/>
      <c r="G2" s="11"/>
      <c r="H2" s="596"/>
      <c r="I2" s="597"/>
      <c r="J2" s="597"/>
      <c r="K2" s="598"/>
    </row>
    <row r="3" spans="1:11" ht="33.75" customHeight="1" x14ac:dyDescent="0.25">
      <c r="A3" s="596" t="s">
        <v>220</v>
      </c>
      <c r="B3" s="597"/>
      <c r="C3" s="597"/>
      <c r="D3" s="597"/>
      <c r="E3" s="597"/>
      <c r="F3" s="598"/>
      <c r="G3" s="11"/>
      <c r="H3" s="596" t="s">
        <v>198</v>
      </c>
      <c r="I3" s="597"/>
      <c r="J3" s="597"/>
      <c r="K3" s="598"/>
    </row>
    <row r="4" spans="1:11" ht="42" customHeight="1" thickBot="1" x14ac:dyDescent="0.3">
      <c r="A4" s="593" t="s">
        <v>114</v>
      </c>
      <c r="B4" s="594"/>
      <c r="C4" s="594"/>
      <c r="D4" s="594"/>
      <c r="E4" s="594"/>
      <c r="F4" s="595"/>
      <c r="G4" s="11"/>
      <c r="H4" s="596"/>
      <c r="I4" s="597"/>
      <c r="J4" s="597"/>
      <c r="K4" s="598"/>
    </row>
    <row r="5" spans="1:11" ht="19.5" thickBot="1" x14ac:dyDescent="0.3">
      <c r="A5" s="622" t="s">
        <v>218</v>
      </c>
      <c r="B5" s="623"/>
      <c r="C5" s="623"/>
      <c r="D5" s="623"/>
      <c r="E5" s="623"/>
      <c r="F5" s="624"/>
      <c r="G5" s="58"/>
      <c r="H5" s="596" t="s">
        <v>220</v>
      </c>
      <c r="I5" s="597"/>
      <c r="J5" s="597"/>
      <c r="K5" s="598"/>
    </row>
    <row r="6" spans="1:11" ht="19.5" thickBot="1" x14ac:dyDescent="0.3">
      <c r="A6" s="625" t="s">
        <v>221</v>
      </c>
      <c r="B6" s="626"/>
      <c r="C6" s="627"/>
      <c r="D6" s="599" t="s">
        <v>97</v>
      </c>
      <c r="E6" s="600"/>
      <c r="F6" s="601"/>
      <c r="G6" s="11"/>
      <c r="H6" s="596"/>
      <c r="I6" s="597"/>
      <c r="J6" s="597"/>
      <c r="K6" s="598"/>
    </row>
    <row r="7" spans="1:11" ht="38.25" thickBot="1" x14ac:dyDescent="0.3">
      <c r="A7" s="146" t="s">
        <v>0</v>
      </c>
      <c r="B7" s="10" t="s">
        <v>1</v>
      </c>
      <c r="C7" s="147" t="s">
        <v>215</v>
      </c>
      <c r="D7" s="1" t="s">
        <v>216</v>
      </c>
      <c r="E7" s="145" t="s">
        <v>3</v>
      </c>
      <c r="F7" s="10" t="s">
        <v>217</v>
      </c>
      <c r="G7" s="63"/>
      <c r="H7" s="593" t="s">
        <v>114</v>
      </c>
      <c r="I7" s="594"/>
      <c r="J7" s="594"/>
      <c r="K7" s="595"/>
    </row>
    <row r="8" spans="1:11" ht="19.5" customHeight="1" thickBot="1" x14ac:dyDescent="0.3">
      <c r="A8" s="104">
        <v>1</v>
      </c>
      <c r="B8" s="2" t="s">
        <v>115</v>
      </c>
      <c r="C8" s="1">
        <v>17</v>
      </c>
      <c r="D8" s="1">
        <v>19</v>
      </c>
      <c r="E8" s="1">
        <f t="shared" ref="E8:E43" si="0">SUM(C8:D8)</f>
        <v>36</v>
      </c>
      <c r="F8" s="157">
        <v>19</v>
      </c>
      <c r="G8" s="63"/>
      <c r="H8" s="604" t="s">
        <v>219</v>
      </c>
      <c r="I8" s="608"/>
      <c r="J8" s="608"/>
      <c r="K8" s="609"/>
    </row>
    <row r="9" spans="1:11" ht="19.5" customHeight="1" thickBot="1" x14ac:dyDescent="0.3">
      <c r="A9" s="1">
        <v>2</v>
      </c>
      <c r="B9" s="44" t="s">
        <v>116</v>
      </c>
      <c r="C9" s="159">
        <v>12</v>
      </c>
      <c r="D9" s="1">
        <v>18</v>
      </c>
      <c r="E9" s="1">
        <f t="shared" si="0"/>
        <v>30</v>
      </c>
      <c r="F9" s="157">
        <v>12</v>
      </c>
      <c r="G9" s="63"/>
      <c r="H9" s="593"/>
      <c r="I9" s="594"/>
      <c r="J9" s="594"/>
      <c r="K9" s="595"/>
    </row>
    <row r="10" spans="1:11" ht="19.5" thickBot="1" x14ac:dyDescent="0.3">
      <c r="A10" s="23">
        <v>3</v>
      </c>
      <c r="B10" s="3" t="s">
        <v>6</v>
      </c>
      <c r="C10" s="1">
        <v>9</v>
      </c>
      <c r="D10" s="1">
        <v>7</v>
      </c>
      <c r="E10" s="1">
        <f t="shared" si="0"/>
        <v>16</v>
      </c>
      <c r="F10" s="157">
        <v>6</v>
      </c>
      <c r="G10" s="63"/>
      <c r="H10" s="625" t="s">
        <v>221</v>
      </c>
      <c r="I10" s="601"/>
      <c r="J10" s="600" t="s">
        <v>97</v>
      </c>
      <c r="K10" s="601"/>
    </row>
    <row r="11" spans="1:11" ht="19.5" customHeight="1" thickBot="1" x14ac:dyDescent="0.3">
      <c r="A11" s="1">
        <v>4</v>
      </c>
      <c r="B11" s="149" t="s">
        <v>117</v>
      </c>
      <c r="C11" s="39"/>
      <c r="D11" s="39"/>
      <c r="E11" s="1">
        <f t="shared" si="0"/>
        <v>0</v>
      </c>
      <c r="F11" s="158">
        <v>31</v>
      </c>
      <c r="G11" s="63"/>
      <c r="H11" s="602" t="s">
        <v>0</v>
      </c>
      <c r="I11" s="613" t="s">
        <v>1</v>
      </c>
      <c r="J11" s="602" t="s">
        <v>38</v>
      </c>
      <c r="K11" s="605" t="s">
        <v>96</v>
      </c>
    </row>
    <row r="12" spans="1:11" ht="19.5" thickBot="1" x14ac:dyDescent="0.3">
      <c r="A12" s="23">
        <v>5</v>
      </c>
      <c r="B12" s="142" t="s">
        <v>118</v>
      </c>
      <c r="C12" s="39">
        <v>13</v>
      </c>
      <c r="D12" s="39">
        <v>4</v>
      </c>
      <c r="E12" s="1">
        <f t="shared" si="0"/>
        <v>17</v>
      </c>
      <c r="F12" s="158">
        <v>7</v>
      </c>
      <c r="G12" s="63"/>
      <c r="H12" s="603"/>
      <c r="I12" s="619"/>
      <c r="J12" s="603"/>
      <c r="K12" s="603"/>
    </row>
    <row r="13" spans="1:11" ht="19.5" thickBot="1" x14ac:dyDescent="0.3">
      <c r="A13" s="1">
        <v>6</v>
      </c>
      <c r="B13" s="149" t="s">
        <v>119</v>
      </c>
      <c r="C13" s="39">
        <v>27</v>
      </c>
      <c r="D13" s="39">
        <v>17</v>
      </c>
      <c r="E13" s="1">
        <f t="shared" si="0"/>
        <v>44</v>
      </c>
      <c r="F13" s="157">
        <v>24</v>
      </c>
      <c r="G13" s="63"/>
      <c r="H13" s="104">
        <v>1</v>
      </c>
      <c r="I13" s="2" t="s">
        <v>115</v>
      </c>
      <c r="J13" s="157">
        <f>$F$8</f>
        <v>19</v>
      </c>
      <c r="K13" s="39">
        <v>18</v>
      </c>
    </row>
    <row r="14" spans="1:11" ht="19.5" thickBot="1" x14ac:dyDescent="0.3">
      <c r="A14" s="23">
        <v>7</v>
      </c>
      <c r="B14" s="142" t="s">
        <v>120</v>
      </c>
      <c r="C14" s="39">
        <v>19</v>
      </c>
      <c r="D14" s="39">
        <v>27</v>
      </c>
      <c r="E14" s="1">
        <f t="shared" si="0"/>
        <v>46</v>
      </c>
      <c r="F14" s="158">
        <v>25</v>
      </c>
      <c r="G14" s="63"/>
      <c r="H14" s="1">
        <v>2</v>
      </c>
      <c r="I14" s="44" t="s">
        <v>116</v>
      </c>
      <c r="J14" s="157">
        <f>$F$9</f>
        <v>12</v>
      </c>
      <c r="K14" s="39">
        <v>25</v>
      </c>
    </row>
    <row r="15" spans="1:11" ht="19.5" thickBot="1" x14ac:dyDescent="0.3">
      <c r="A15" s="1">
        <v>8</v>
      </c>
      <c r="B15" s="149" t="s">
        <v>121</v>
      </c>
      <c r="C15" s="39">
        <v>7.5</v>
      </c>
      <c r="D15" s="39">
        <v>12</v>
      </c>
      <c r="E15" s="1">
        <f t="shared" si="0"/>
        <v>19.5</v>
      </c>
      <c r="F15" s="157">
        <v>8</v>
      </c>
      <c r="G15" s="63"/>
      <c r="H15" s="23">
        <v>3</v>
      </c>
      <c r="I15" s="142" t="s">
        <v>6</v>
      </c>
      <c r="J15" s="157">
        <f>$F$10</f>
        <v>6</v>
      </c>
      <c r="K15" s="39">
        <v>31</v>
      </c>
    </row>
    <row r="16" spans="1:11" ht="19.5" thickBot="1" x14ac:dyDescent="0.3">
      <c r="A16" s="23">
        <v>9</v>
      </c>
      <c r="B16" s="142" t="s">
        <v>122</v>
      </c>
      <c r="C16" s="39">
        <v>5</v>
      </c>
      <c r="D16" s="39">
        <v>26</v>
      </c>
      <c r="E16" s="1">
        <f t="shared" si="0"/>
        <v>31</v>
      </c>
      <c r="F16" s="158">
        <v>13</v>
      </c>
      <c r="G16" s="63"/>
      <c r="H16" s="1">
        <v>4</v>
      </c>
      <c r="I16" s="149" t="s">
        <v>117</v>
      </c>
      <c r="J16" s="157">
        <f>$F$11</f>
        <v>31</v>
      </c>
      <c r="K16" s="39">
        <v>-5</v>
      </c>
    </row>
    <row r="17" spans="1:11" ht="19.5" thickBot="1" x14ac:dyDescent="0.3">
      <c r="A17" s="1">
        <v>10</v>
      </c>
      <c r="B17" s="149" t="s">
        <v>123</v>
      </c>
      <c r="C17" s="39">
        <v>3</v>
      </c>
      <c r="D17" s="39">
        <v>8</v>
      </c>
      <c r="E17" s="1">
        <f t="shared" si="0"/>
        <v>11</v>
      </c>
      <c r="F17" s="157">
        <v>4</v>
      </c>
      <c r="G17" s="63"/>
      <c r="H17" s="23">
        <v>5</v>
      </c>
      <c r="I17" s="142" t="s">
        <v>118</v>
      </c>
      <c r="J17" s="157">
        <f>$F$12</f>
        <v>7</v>
      </c>
      <c r="K17" s="39">
        <v>30</v>
      </c>
    </row>
    <row r="18" spans="1:11" ht="19.5" thickBot="1" x14ac:dyDescent="0.3">
      <c r="A18" s="23">
        <v>11</v>
      </c>
      <c r="B18" s="142" t="s">
        <v>124</v>
      </c>
      <c r="C18" s="39">
        <v>15</v>
      </c>
      <c r="D18" s="39">
        <v>16</v>
      </c>
      <c r="E18" s="1">
        <f t="shared" si="0"/>
        <v>31</v>
      </c>
      <c r="F18" s="158">
        <v>15</v>
      </c>
      <c r="G18" s="63"/>
      <c r="H18" s="1">
        <v>6</v>
      </c>
      <c r="I18" s="149" t="s">
        <v>119</v>
      </c>
      <c r="J18" s="157">
        <f>$F$13</f>
        <v>24</v>
      </c>
      <c r="K18" s="39">
        <v>13</v>
      </c>
    </row>
    <row r="19" spans="1:11" ht="19.5" thickBot="1" x14ac:dyDescent="0.3">
      <c r="A19" s="1">
        <v>12</v>
      </c>
      <c r="B19" s="149" t="s">
        <v>125</v>
      </c>
      <c r="C19" s="39">
        <v>26</v>
      </c>
      <c r="D19" s="39">
        <v>13</v>
      </c>
      <c r="E19" s="1">
        <f t="shared" si="0"/>
        <v>39</v>
      </c>
      <c r="F19" s="158">
        <v>22</v>
      </c>
      <c r="G19" s="63"/>
      <c r="H19" s="23">
        <v>7</v>
      </c>
      <c r="I19" s="142" t="s">
        <v>120</v>
      </c>
      <c r="J19" s="157">
        <f>$F$14</f>
        <v>25</v>
      </c>
      <c r="K19" s="39">
        <v>12</v>
      </c>
    </row>
    <row r="20" spans="1:11" ht="19.5" thickBot="1" x14ac:dyDescent="0.3">
      <c r="A20" s="23">
        <v>13</v>
      </c>
      <c r="B20" s="142" t="s">
        <v>126</v>
      </c>
      <c r="C20" s="39">
        <v>7.5</v>
      </c>
      <c r="D20" s="39">
        <v>15</v>
      </c>
      <c r="E20" s="1">
        <f t="shared" si="0"/>
        <v>22.5</v>
      </c>
      <c r="F20" s="157">
        <v>10</v>
      </c>
      <c r="G20" s="63"/>
      <c r="H20" s="1">
        <v>8</v>
      </c>
      <c r="I20" s="149" t="s">
        <v>121</v>
      </c>
      <c r="J20" s="157">
        <f>$F$15</f>
        <v>8</v>
      </c>
      <c r="K20" s="39">
        <v>29</v>
      </c>
    </row>
    <row r="21" spans="1:11" ht="19.5" thickBot="1" x14ac:dyDescent="0.3">
      <c r="A21" s="1">
        <v>14</v>
      </c>
      <c r="B21" s="149" t="s">
        <v>127</v>
      </c>
      <c r="C21" s="39">
        <v>6</v>
      </c>
      <c r="D21" s="39">
        <v>6</v>
      </c>
      <c r="E21" s="1">
        <f t="shared" si="0"/>
        <v>12</v>
      </c>
      <c r="F21" s="158">
        <v>5</v>
      </c>
      <c r="G21" s="63"/>
      <c r="H21" s="23">
        <v>9</v>
      </c>
      <c r="I21" s="142" t="s">
        <v>122</v>
      </c>
      <c r="J21" s="157">
        <f>$F$16</f>
        <v>13</v>
      </c>
      <c r="K21" s="39">
        <v>24</v>
      </c>
    </row>
    <row r="22" spans="1:11" ht="19.5" thickBot="1" x14ac:dyDescent="0.3">
      <c r="A22" s="23">
        <v>15</v>
      </c>
      <c r="B22" s="142" t="s">
        <v>128</v>
      </c>
      <c r="C22" s="39">
        <v>21</v>
      </c>
      <c r="D22" s="39">
        <v>11</v>
      </c>
      <c r="E22" s="1">
        <f t="shared" si="0"/>
        <v>32</v>
      </c>
      <c r="F22" s="158">
        <v>17</v>
      </c>
      <c r="G22" s="63"/>
      <c r="H22" s="1">
        <v>10</v>
      </c>
      <c r="I22" s="149" t="s">
        <v>123</v>
      </c>
      <c r="J22" s="157">
        <f>$F$17</f>
        <v>4</v>
      </c>
      <c r="K22" s="39">
        <v>33</v>
      </c>
    </row>
    <row r="23" spans="1:11" ht="19.5" thickBot="1" x14ac:dyDescent="0.3">
      <c r="A23" s="1">
        <v>16</v>
      </c>
      <c r="B23" s="149" t="s">
        <v>19</v>
      </c>
      <c r="C23" s="39">
        <v>25</v>
      </c>
      <c r="D23" s="39">
        <v>28</v>
      </c>
      <c r="E23" s="1">
        <f t="shared" si="0"/>
        <v>53</v>
      </c>
      <c r="F23" s="157">
        <v>29</v>
      </c>
      <c r="G23" s="63"/>
      <c r="H23" s="23">
        <v>11</v>
      </c>
      <c r="I23" s="142" t="s">
        <v>124</v>
      </c>
      <c r="J23" s="157">
        <f>$F$18</f>
        <v>15</v>
      </c>
      <c r="K23" s="39">
        <v>22</v>
      </c>
    </row>
    <row r="24" spans="1:11" ht="19.5" thickBot="1" x14ac:dyDescent="0.3">
      <c r="A24" s="23">
        <v>17</v>
      </c>
      <c r="B24" s="142" t="s">
        <v>37</v>
      </c>
      <c r="C24" s="39">
        <v>28</v>
      </c>
      <c r="D24" s="39">
        <v>23</v>
      </c>
      <c r="E24" s="1">
        <f t="shared" si="0"/>
        <v>51</v>
      </c>
      <c r="F24" s="158">
        <v>28</v>
      </c>
      <c r="G24" s="63"/>
      <c r="H24" s="1">
        <v>12</v>
      </c>
      <c r="I24" s="149" t="s">
        <v>125</v>
      </c>
      <c r="J24" s="157">
        <f>$F$19</f>
        <v>22</v>
      </c>
      <c r="K24" s="39">
        <v>15</v>
      </c>
    </row>
    <row r="25" spans="1:11" ht="19.5" thickBot="1" x14ac:dyDescent="0.3">
      <c r="A25" s="1">
        <v>18</v>
      </c>
      <c r="B25" s="149" t="s">
        <v>20</v>
      </c>
      <c r="C25" s="39">
        <v>16</v>
      </c>
      <c r="D25" s="39">
        <v>21</v>
      </c>
      <c r="E25" s="1">
        <f t="shared" si="0"/>
        <v>37</v>
      </c>
      <c r="F25" s="157">
        <v>20</v>
      </c>
      <c r="G25" s="63"/>
      <c r="H25" s="23">
        <v>13</v>
      </c>
      <c r="I25" s="142" t="s">
        <v>126</v>
      </c>
      <c r="J25" s="157">
        <f>$F$20</f>
        <v>10</v>
      </c>
      <c r="K25" s="39">
        <v>27</v>
      </c>
    </row>
    <row r="26" spans="1:11" ht="19.5" thickBot="1" x14ac:dyDescent="0.3">
      <c r="A26" s="23">
        <v>19</v>
      </c>
      <c r="B26" s="142" t="s">
        <v>21</v>
      </c>
      <c r="C26" s="39">
        <v>4</v>
      </c>
      <c r="D26" s="39">
        <v>3</v>
      </c>
      <c r="E26" s="1">
        <f t="shared" si="0"/>
        <v>7</v>
      </c>
      <c r="F26" s="158">
        <v>3</v>
      </c>
      <c r="G26" s="63"/>
      <c r="H26" s="1">
        <v>14</v>
      </c>
      <c r="I26" s="149" t="s">
        <v>127</v>
      </c>
      <c r="J26" s="157">
        <f>$F$21</f>
        <v>5</v>
      </c>
      <c r="K26" s="39">
        <v>32</v>
      </c>
    </row>
    <row r="27" spans="1:11" ht="19.5" thickBot="1" x14ac:dyDescent="0.3">
      <c r="A27" s="1">
        <v>20</v>
      </c>
      <c r="B27" s="149" t="s">
        <v>22</v>
      </c>
      <c r="C27" s="39">
        <v>18</v>
      </c>
      <c r="D27" s="39">
        <v>10</v>
      </c>
      <c r="E27" s="1">
        <f t="shared" si="0"/>
        <v>28</v>
      </c>
      <c r="F27" s="158">
        <v>11</v>
      </c>
      <c r="G27" s="63"/>
      <c r="H27" s="23">
        <v>15</v>
      </c>
      <c r="I27" s="142" t="s">
        <v>128</v>
      </c>
      <c r="J27" s="157">
        <f>$F$22</f>
        <v>17</v>
      </c>
      <c r="K27" s="39">
        <v>20</v>
      </c>
    </row>
    <row r="28" spans="1:11" ht="19.5" thickBot="1" x14ac:dyDescent="0.3">
      <c r="A28" s="23">
        <v>21</v>
      </c>
      <c r="B28" s="142" t="s">
        <v>23</v>
      </c>
      <c r="C28" s="39">
        <v>22</v>
      </c>
      <c r="D28" s="39">
        <v>29</v>
      </c>
      <c r="E28" s="1">
        <f t="shared" si="0"/>
        <v>51</v>
      </c>
      <c r="F28" s="157">
        <v>27</v>
      </c>
      <c r="G28" s="63"/>
      <c r="H28" s="1">
        <v>16</v>
      </c>
      <c r="I28" s="149" t="s">
        <v>19</v>
      </c>
      <c r="J28" s="157">
        <f>$F$23</f>
        <v>29</v>
      </c>
      <c r="K28" s="39">
        <v>8</v>
      </c>
    </row>
    <row r="29" spans="1:11" ht="19.5" thickBot="1" x14ac:dyDescent="0.3">
      <c r="A29" s="1">
        <v>22</v>
      </c>
      <c r="B29" s="149" t="s">
        <v>35</v>
      </c>
      <c r="C29" s="39"/>
      <c r="D29" s="39"/>
      <c r="E29" s="1">
        <f t="shared" si="0"/>
        <v>0</v>
      </c>
      <c r="F29" s="158">
        <v>31</v>
      </c>
      <c r="G29" s="63"/>
      <c r="H29" s="23">
        <v>17</v>
      </c>
      <c r="I29" s="142" t="s">
        <v>37</v>
      </c>
      <c r="J29" s="157">
        <f>$F$24</f>
        <v>28</v>
      </c>
      <c r="K29" s="39">
        <v>9</v>
      </c>
    </row>
    <row r="30" spans="1:11" ht="19.5" thickBot="1" x14ac:dyDescent="0.3">
      <c r="A30" s="23">
        <v>23</v>
      </c>
      <c r="B30" s="142" t="s">
        <v>24</v>
      </c>
      <c r="C30" s="39"/>
      <c r="D30" s="39"/>
      <c r="E30" s="1">
        <f t="shared" si="0"/>
        <v>0</v>
      </c>
      <c r="F30" s="158">
        <v>31</v>
      </c>
      <c r="G30" s="63"/>
      <c r="H30" s="1">
        <v>18</v>
      </c>
      <c r="I30" s="149" t="s">
        <v>20</v>
      </c>
      <c r="J30" s="157">
        <f>$F$25</f>
        <v>20</v>
      </c>
      <c r="K30" s="39">
        <v>17</v>
      </c>
    </row>
    <row r="31" spans="1:11" ht="19.5" thickBot="1" x14ac:dyDescent="0.3">
      <c r="A31" s="1">
        <v>24</v>
      </c>
      <c r="B31" s="149" t="s">
        <v>36</v>
      </c>
      <c r="C31" s="39">
        <v>11</v>
      </c>
      <c r="D31" s="39">
        <v>20</v>
      </c>
      <c r="E31" s="1">
        <f t="shared" si="0"/>
        <v>31</v>
      </c>
      <c r="F31" s="157">
        <v>14</v>
      </c>
      <c r="G31" s="63"/>
      <c r="H31" s="23">
        <v>19</v>
      </c>
      <c r="I31" s="134" t="s">
        <v>21</v>
      </c>
      <c r="J31" s="161">
        <f>$F$26</f>
        <v>3</v>
      </c>
      <c r="K31" s="28">
        <v>35</v>
      </c>
    </row>
    <row r="32" spans="1:11" ht="19.5" thickBot="1" x14ac:dyDescent="0.3">
      <c r="A32" s="23">
        <v>25</v>
      </c>
      <c r="B32" s="142" t="s">
        <v>25</v>
      </c>
      <c r="C32" s="39"/>
      <c r="D32" s="39"/>
      <c r="E32" s="1">
        <f t="shared" si="0"/>
        <v>0</v>
      </c>
      <c r="F32" s="158">
        <v>31</v>
      </c>
      <c r="G32" s="63"/>
      <c r="H32" s="1">
        <v>20</v>
      </c>
      <c r="I32" s="149" t="s">
        <v>22</v>
      </c>
      <c r="J32" s="157">
        <f>$F$27</f>
        <v>11</v>
      </c>
      <c r="K32" s="39">
        <v>26</v>
      </c>
    </row>
    <row r="33" spans="1:11" ht="19.5" thickBot="1" x14ac:dyDescent="0.3">
      <c r="A33" s="1">
        <v>26</v>
      </c>
      <c r="B33" s="149" t="s">
        <v>26</v>
      </c>
      <c r="C33" s="39">
        <v>28</v>
      </c>
      <c r="D33" s="39">
        <v>25</v>
      </c>
      <c r="E33" s="1">
        <f t="shared" si="0"/>
        <v>53</v>
      </c>
      <c r="F33" s="158">
        <v>29</v>
      </c>
      <c r="G33" s="63"/>
      <c r="H33" s="23">
        <v>21</v>
      </c>
      <c r="I33" s="142" t="s">
        <v>23</v>
      </c>
      <c r="J33" s="157">
        <f>$F$28</f>
        <v>27</v>
      </c>
      <c r="K33" s="39">
        <v>10</v>
      </c>
    </row>
    <row r="34" spans="1:11" ht="19.5" thickBot="1" x14ac:dyDescent="0.3">
      <c r="A34" s="23">
        <v>27</v>
      </c>
      <c r="B34" s="142" t="s">
        <v>27</v>
      </c>
      <c r="C34" s="39">
        <v>20</v>
      </c>
      <c r="D34" s="39">
        <v>1</v>
      </c>
      <c r="E34" s="1">
        <f t="shared" si="0"/>
        <v>21</v>
      </c>
      <c r="F34" s="158">
        <v>9</v>
      </c>
      <c r="G34" s="63"/>
      <c r="H34" s="1">
        <v>22</v>
      </c>
      <c r="I34" s="149" t="s">
        <v>35</v>
      </c>
      <c r="J34" s="157">
        <f>$F$29</f>
        <v>31</v>
      </c>
      <c r="K34" s="39">
        <v>-5</v>
      </c>
    </row>
    <row r="35" spans="1:11" ht="19.5" thickBot="1" x14ac:dyDescent="0.3">
      <c r="A35" s="1">
        <v>28</v>
      </c>
      <c r="B35" s="149" t="s">
        <v>28</v>
      </c>
      <c r="C35" s="39">
        <v>23</v>
      </c>
      <c r="D35" s="39">
        <v>9</v>
      </c>
      <c r="E35" s="1">
        <f t="shared" si="0"/>
        <v>32</v>
      </c>
      <c r="F35" s="157">
        <v>16</v>
      </c>
      <c r="G35" s="63"/>
      <c r="H35" s="23">
        <v>23</v>
      </c>
      <c r="I35" s="142" t="s">
        <v>24</v>
      </c>
      <c r="J35" s="157">
        <f>$F$30</f>
        <v>31</v>
      </c>
      <c r="K35" s="39">
        <v>-5</v>
      </c>
    </row>
    <row r="36" spans="1:11" ht="19.5" thickBot="1" x14ac:dyDescent="0.3">
      <c r="A36" s="23">
        <v>29</v>
      </c>
      <c r="B36" s="142" t="s">
        <v>29</v>
      </c>
      <c r="C36" s="39">
        <v>1</v>
      </c>
      <c r="D36" s="39">
        <v>2</v>
      </c>
      <c r="E36" s="1">
        <f t="shared" si="0"/>
        <v>3</v>
      </c>
      <c r="F36" s="157">
        <v>1</v>
      </c>
      <c r="G36" s="63"/>
      <c r="H36" s="1">
        <v>24</v>
      </c>
      <c r="I36" s="149" t="s">
        <v>36</v>
      </c>
      <c r="J36" s="157">
        <f>$F$31</f>
        <v>14</v>
      </c>
      <c r="K36" s="39">
        <v>23</v>
      </c>
    </row>
    <row r="37" spans="1:11" ht="19.5" thickBot="1" x14ac:dyDescent="0.3">
      <c r="A37" s="1">
        <v>30</v>
      </c>
      <c r="B37" s="149" t="s">
        <v>30</v>
      </c>
      <c r="C37" s="39">
        <v>24</v>
      </c>
      <c r="D37" s="39">
        <v>24</v>
      </c>
      <c r="E37" s="1">
        <f t="shared" si="0"/>
        <v>48</v>
      </c>
      <c r="F37" s="157">
        <v>26</v>
      </c>
      <c r="G37" s="63"/>
      <c r="H37" s="23">
        <v>25</v>
      </c>
      <c r="I37" s="142" t="s">
        <v>25</v>
      </c>
      <c r="J37" s="157">
        <f>$F$32</f>
        <v>31</v>
      </c>
      <c r="K37" s="39">
        <v>-5</v>
      </c>
    </row>
    <row r="38" spans="1:11" ht="19.5" thickBot="1" x14ac:dyDescent="0.3">
      <c r="A38" s="23">
        <v>31</v>
      </c>
      <c r="B38" s="142" t="s">
        <v>31</v>
      </c>
      <c r="C38" s="39"/>
      <c r="D38" s="39"/>
      <c r="E38" s="1">
        <f t="shared" si="0"/>
        <v>0</v>
      </c>
      <c r="F38" s="158">
        <v>31</v>
      </c>
      <c r="G38" s="63"/>
      <c r="H38" s="1">
        <v>26</v>
      </c>
      <c r="I38" s="149" t="s">
        <v>26</v>
      </c>
      <c r="J38" s="157">
        <f>$F$33</f>
        <v>29</v>
      </c>
      <c r="K38" s="39">
        <v>8</v>
      </c>
    </row>
    <row r="39" spans="1:11" ht="19.5" thickBot="1" x14ac:dyDescent="0.3">
      <c r="A39" s="1">
        <v>32</v>
      </c>
      <c r="B39" s="149" t="s">
        <v>32</v>
      </c>
      <c r="C39" s="39">
        <v>14</v>
      </c>
      <c r="D39" s="39">
        <v>22</v>
      </c>
      <c r="E39" s="1">
        <f t="shared" si="0"/>
        <v>36</v>
      </c>
      <c r="F39" s="158">
        <v>18</v>
      </c>
      <c r="G39" s="63"/>
      <c r="H39" s="23">
        <v>27</v>
      </c>
      <c r="I39" s="142" t="s">
        <v>27</v>
      </c>
      <c r="J39" s="157">
        <f>$F$34</f>
        <v>9</v>
      </c>
      <c r="K39" s="39">
        <v>28</v>
      </c>
    </row>
    <row r="40" spans="1:11" ht="19.5" thickBot="1" x14ac:dyDescent="0.3">
      <c r="A40" s="23">
        <v>33</v>
      </c>
      <c r="B40" s="142" t="s">
        <v>33</v>
      </c>
      <c r="C40" s="39">
        <v>28</v>
      </c>
      <c r="D40" s="39">
        <v>14</v>
      </c>
      <c r="E40" s="1">
        <f t="shared" si="0"/>
        <v>42</v>
      </c>
      <c r="F40" s="158">
        <v>23</v>
      </c>
      <c r="G40" s="63"/>
      <c r="H40" s="1">
        <v>28</v>
      </c>
      <c r="I40" s="149" t="s">
        <v>28</v>
      </c>
      <c r="J40" s="157">
        <f>$F$35</f>
        <v>16</v>
      </c>
      <c r="K40" s="39">
        <v>21</v>
      </c>
    </row>
    <row r="41" spans="1:11" ht="19.5" thickBot="1" x14ac:dyDescent="0.3">
      <c r="A41" s="1">
        <v>34</v>
      </c>
      <c r="B41" s="149" t="s">
        <v>34</v>
      </c>
      <c r="C41" s="39">
        <v>10</v>
      </c>
      <c r="D41" s="39">
        <v>29</v>
      </c>
      <c r="E41" s="1">
        <f t="shared" si="0"/>
        <v>39</v>
      </c>
      <c r="F41" s="157">
        <v>21</v>
      </c>
      <c r="G41" s="63"/>
      <c r="H41" s="23">
        <v>29</v>
      </c>
      <c r="I41" s="168" t="s">
        <v>29</v>
      </c>
      <c r="J41" s="160">
        <f>$F$36</f>
        <v>1</v>
      </c>
      <c r="K41" s="27">
        <v>39</v>
      </c>
    </row>
    <row r="42" spans="1:11" ht="19.5" thickBot="1" x14ac:dyDescent="0.3">
      <c r="A42" s="23">
        <v>35</v>
      </c>
      <c r="B42" s="142" t="s">
        <v>88</v>
      </c>
      <c r="C42" s="39"/>
      <c r="D42" s="39"/>
      <c r="E42" s="1">
        <f t="shared" si="0"/>
        <v>0</v>
      </c>
      <c r="F42" s="158">
        <v>31</v>
      </c>
      <c r="G42" s="63"/>
      <c r="H42" s="1">
        <v>30</v>
      </c>
      <c r="I42" s="149" t="s">
        <v>30</v>
      </c>
      <c r="J42" s="157">
        <f>$F$37</f>
        <v>26</v>
      </c>
      <c r="K42" s="39">
        <v>11</v>
      </c>
    </row>
    <row r="43" spans="1:11" ht="19.5" thickBot="1" x14ac:dyDescent="0.3">
      <c r="A43" s="1">
        <v>36</v>
      </c>
      <c r="B43" s="149" t="s">
        <v>86</v>
      </c>
      <c r="C43" s="39">
        <v>2</v>
      </c>
      <c r="D43" s="39">
        <v>5</v>
      </c>
      <c r="E43" s="1">
        <f t="shared" si="0"/>
        <v>7</v>
      </c>
      <c r="F43" s="158">
        <v>2</v>
      </c>
      <c r="G43" s="63"/>
      <c r="H43" s="23">
        <v>31</v>
      </c>
      <c r="I43" s="142" t="s">
        <v>31</v>
      </c>
      <c r="J43" s="157">
        <f>$F$38</f>
        <v>31</v>
      </c>
      <c r="K43" s="39">
        <v>-5</v>
      </c>
    </row>
    <row r="44" spans="1:11" ht="19.5" thickBot="1" x14ac:dyDescent="0.3">
      <c r="A44" s="97">
        <v>37</v>
      </c>
      <c r="B44" s="150" t="s">
        <v>143</v>
      </c>
      <c r="C44" s="151"/>
      <c r="D44" s="152"/>
      <c r="E44" s="153"/>
      <c r="F44" s="154"/>
      <c r="G44" s="63"/>
      <c r="H44" s="1">
        <v>32</v>
      </c>
      <c r="I44" s="149" t="s">
        <v>32</v>
      </c>
      <c r="J44" s="157">
        <f>$F$39</f>
        <v>18</v>
      </c>
      <c r="K44" s="39">
        <v>19</v>
      </c>
    </row>
    <row r="45" spans="1:11" ht="19.5" thickBot="1" x14ac:dyDescent="0.3">
      <c r="A45" s="93">
        <v>38</v>
      </c>
      <c r="B45" s="98" t="s">
        <v>143</v>
      </c>
      <c r="C45" s="94"/>
      <c r="D45" s="107"/>
      <c r="E45" s="93"/>
      <c r="F45" s="96"/>
      <c r="G45" s="63"/>
      <c r="H45" s="23">
        <v>33</v>
      </c>
      <c r="I45" s="142" t="s">
        <v>33</v>
      </c>
      <c r="J45" s="157">
        <f>$F$40</f>
        <v>23</v>
      </c>
      <c r="K45" s="39">
        <v>14</v>
      </c>
    </row>
    <row r="46" spans="1:11" ht="19.5" thickBot="1" x14ac:dyDescent="0.3">
      <c r="A46" s="93">
        <v>39</v>
      </c>
      <c r="B46" s="98" t="s">
        <v>143</v>
      </c>
      <c r="C46" s="94"/>
      <c r="D46" s="107"/>
      <c r="E46" s="93"/>
      <c r="F46" s="96"/>
      <c r="G46" s="63"/>
      <c r="H46" s="1">
        <v>34</v>
      </c>
      <c r="I46" s="149" t="s">
        <v>34</v>
      </c>
      <c r="J46" s="157">
        <f>$F$41</f>
        <v>21</v>
      </c>
      <c r="K46" s="39">
        <v>16</v>
      </c>
    </row>
    <row r="47" spans="1:11" ht="19.5" thickBot="1" x14ac:dyDescent="0.3">
      <c r="A47" s="93">
        <v>40</v>
      </c>
      <c r="B47" s="98" t="s">
        <v>143</v>
      </c>
      <c r="C47" s="94"/>
      <c r="D47" s="107"/>
      <c r="E47" s="93"/>
      <c r="F47" s="96"/>
      <c r="G47" s="63"/>
      <c r="H47" s="23">
        <v>35</v>
      </c>
      <c r="I47" s="142" t="s">
        <v>88</v>
      </c>
      <c r="J47" s="157">
        <f>$F$42</f>
        <v>31</v>
      </c>
      <c r="K47" s="39">
        <v>-5</v>
      </c>
    </row>
    <row r="48" spans="1:11" ht="19.5" thickBot="1" x14ac:dyDescent="0.3">
      <c r="A48" s="93">
        <v>41</v>
      </c>
      <c r="B48" s="98" t="s">
        <v>143</v>
      </c>
      <c r="C48" s="94"/>
      <c r="D48" s="107"/>
      <c r="E48" s="93"/>
      <c r="F48" s="96"/>
      <c r="G48" s="63"/>
      <c r="H48" s="1">
        <v>36</v>
      </c>
      <c r="I48" s="136" t="s">
        <v>86</v>
      </c>
      <c r="J48" s="162">
        <f>$F$43</f>
        <v>2</v>
      </c>
      <c r="K48" s="36">
        <v>37</v>
      </c>
    </row>
    <row r="49" spans="1:11" ht="18.75" x14ac:dyDescent="0.25">
      <c r="A49" s="93">
        <v>42</v>
      </c>
      <c r="B49" s="98" t="s">
        <v>143</v>
      </c>
      <c r="C49" s="94"/>
      <c r="D49" s="107"/>
      <c r="E49" s="93"/>
      <c r="F49" s="96"/>
      <c r="G49" s="63"/>
      <c r="H49" s="63"/>
      <c r="I49" s="63"/>
      <c r="J49" s="63"/>
      <c r="K49" s="63"/>
    </row>
    <row r="50" spans="1:11" ht="19.5" thickBot="1" x14ac:dyDescent="0.3">
      <c r="A50" s="93">
        <v>43</v>
      </c>
      <c r="B50" s="98" t="s">
        <v>143</v>
      </c>
      <c r="C50" s="94"/>
      <c r="D50" s="107"/>
      <c r="E50" s="93"/>
      <c r="F50" s="96"/>
      <c r="G50" s="63"/>
      <c r="H50" s="63"/>
      <c r="I50" s="63"/>
      <c r="J50" s="63"/>
      <c r="K50" s="63"/>
    </row>
    <row r="51" spans="1:11" ht="19.5" thickBot="1" x14ac:dyDescent="0.3">
      <c r="A51" s="93">
        <v>44</v>
      </c>
      <c r="B51" s="98" t="s">
        <v>143</v>
      </c>
      <c r="C51" s="94"/>
      <c r="D51" s="107"/>
      <c r="E51" s="93"/>
      <c r="F51" s="96"/>
      <c r="G51" s="63"/>
      <c r="H51" s="63"/>
      <c r="I51" s="66" t="s">
        <v>135</v>
      </c>
      <c r="J51" s="63"/>
      <c r="K51" s="63"/>
    </row>
    <row r="52" spans="1:11" ht="19.5" thickBot="1" x14ac:dyDescent="0.3">
      <c r="A52" s="93">
        <v>45</v>
      </c>
      <c r="B52" s="98" t="s">
        <v>143</v>
      </c>
      <c r="C52" s="94"/>
      <c r="D52" s="107"/>
      <c r="E52" s="93"/>
      <c r="F52" s="96"/>
      <c r="G52" s="63"/>
      <c r="H52" s="63"/>
      <c r="I52" s="67" t="s">
        <v>131</v>
      </c>
      <c r="J52" s="63"/>
      <c r="K52" s="63"/>
    </row>
    <row r="53" spans="1:11" ht="19.5" thickBot="1" x14ac:dyDescent="0.3">
      <c r="A53" s="93">
        <v>46</v>
      </c>
      <c r="B53" s="98" t="s">
        <v>143</v>
      </c>
      <c r="C53" s="94"/>
      <c r="D53" s="107"/>
      <c r="E53" s="93"/>
      <c r="F53" s="96"/>
      <c r="G53" s="63"/>
      <c r="H53" s="63"/>
      <c r="I53" s="37" t="s">
        <v>132</v>
      </c>
      <c r="J53" s="63"/>
      <c r="K53" s="63"/>
    </row>
    <row r="54" spans="1:11" ht="19.5" thickBot="1" x14ac:dyDescent="0.3">
      <c r="A54" s="63"/>
      <c r="B54" s="63"/>
      <c r="C54" s="63"/>
      <c r="D54" s="63"/>
      <c r="E54" s="63"/>
      <c r="F54" s="63"/>
      <c r="G54" s="63"/>
      <c r="H54" s="63"/>
      <c r="I54" s="68" t="s">
        <v>130</v>
      </c>
      <c r="J54" s="63"/>
      <c r="K54" s="63"/>
    </row>
    <row r="55" spans="1:11" ht="19.5" thickBot="1" x14ac:dyDescent="0.3">
      <c r="A55" s="63"/>
      <c r="B55" s="63"/>
      <c r="C55" s="63"/>
      <c r="D55" s="63"/>
      <c r="E55" s="63"/>
      <c r="F55" s="63"/>
      <c r="G55" s="63"/>
      <c r="H55" s="63"/>
      <c r="I55" s="69" t="s">
        <v>133</v>
      </c>
      <c r="J55" s="63"/>
      <c r="K55" s="63"/>
    </row>
    <row r="56" spans="1:11" ht="19.5" thickBot="1" x14ac:dyDescent="0.3">
      <c r="A56" s="63"/>
      <c r="B56" s="63"/>
      <c r="C56" s="63"/>
      <c r="D56" s="63"/>
      <c r="E56" s="63"/>
      <c r="F56" s="63"/>
      <c r="G56" s="63"/>
      <c r="H56" s="63"/>
      <c r="I56" s="70" t="s">
        <v>134</v>
      </c>
      <c r="J56" s="63"/>
      <c r="K56" s="63"/>
    </row>
    <row r="57" spans="1:11" ht="18.75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</row>
  </sheetData>
  <sortState ref="H14:K48">
    <sortCondition ref="H13:H48"/>
  </sortState>
  <mergeCells count="18">
    <mergeCell ref="H10:I10"/>
    <mergeCell ref="J10:K10"/>
    <mergeCell ref="H11:H12"/>
    <mergeCell ref="I11:I12"/>
    <mergeCell ref="J11:J12"/>
    <mergeCell ref="K11:K12"/>
    <mergeCell ref="H5:K6"/>
    <mergeCell ref="A6:C6"/>
    <mergeCell ref="D6:F6"/>
    <mergeCell ref="H7:K7"/>
    <mergeCell ref="H8:K9"/>
    <mergeCell ref="A5:F5"/>
    <mergeCell ref="A1:F1"/>
    <mergeCell ref="H1:K2"/>
    <mergeCell ref="A2:F2"/>
    <mergeCell ref="A3:F3"/>
    <mergeCell ref="H3:K4"/>
    <mergeCell ref="A4:F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4" workbookViewId="0">
      <selection activeCell="D19" sqref="D19"/>
    </sheetView>
  </sheetViews>
  <sheetFormatPr defaultRowHeight="15" x14ac:dyDescent="0.25"/>
  <cols>
    <col min="1" max="1" width="5.7109375" customWidth="1"/>
    <col min="2" max="2" width="30.28515625" customWidth="1"/>
    <col min="3" max="3" width="11.140625" customWidth="1"/>
    <col min="4" max="4" width="12.140625" customWidth="1"/>
    <col min="5" max="5" width="12.5703125" customWidth="1"/>
  </cols>
  <sheetData>
    <row r="1" spans="1:5" ht="20.100000000000001" customHeight="1" x14ac:dyDescent="0.25">
      <c r="A1" s="634" t="s">
        <v>197</v>
      </c>
      <c r="B1" s="635"/>
      <c r="C1" s="635"/>
      <c r="D1" s="635"/>
      <c r="E1" s="636"/>
    </row>
    <row r="2" spans="1:5" ht="20.100000000000001" customHeight="1" x14ac:dyDescent="0.25">
      <c r="A2" s="637"/>
      <c r="B2" s="638"/>
      <c r="C2" s="638"/>
      <c r="D2" s="638"/>
      <c r="E2" s="639"/>
    </row>
    <row r="3" spans="1:5" ht="20.100000000000001" customHeight="1" x14ac:dyDescent="0.25">
      <c r="A3" s="637" t="s">
        <v>198</v>
      </c>
      <c r="B3" s="638"/>
      <c r="C3" s="638"/>
      <c r="D3" s="638"/>
      <c r="E3" s="639"/>
    </row>
    <row r="4" spans="1:5" ht="20.100000000000001" customHeight="1" x14ac:dyDescent="0.25">
      <c r="A4" s="637"/>
      <c r="B4" s="638"/>
      <c r="C4" s="638"/>
      <c r="D4" s="638"/>
      <c r="E4" s="639"/>
    </row>
    <row r="5" spans="1:5" ht="20.100000000000001" customHeight="1" x14ac:dyDescent="0.25">
      <c r="A5" s="637" t="s">
        <v>220</v>
      </c>
      <c r="B5" s="638"/>
      <c r="C5" s="638"/>
      <c r="D5" s="638"/>
      <c r="E5" s="639"/>
    </row>
    <row r="6" spans="1:5" ht="20.100000000000001" customHeight="1" x14ac:dyDescent="0.25">
      <c r="A6" s="637"/>
      <c r="B6" s="638"/>
      <c r="C6" s="638"/>
      <c r="D6" s="638"/>
      <c r="E6" s="639"/>
    </row>
    <row r="7" spans="1:5" ht="20.100000000000001" customHeight="1" thickBot="1" x14ac:dyDescent="0.3">
      <c r="A7" s="640" t="s">
        <v>98</v>
      </c>
      <c r="B7" s="641"/>
      <c r="C7" s="641"/>
      <c r="D7" s="641"/>
      <c r="E7" s="642"/>
    </row>
    <row r="8" spans="1:5" ht="20.100000000000001" customHeight="1" thickBot="1" x14ac:dyDescent="0.3">
      <c r="A8" s="643" t="s">
        <v>226</v>
      </c>
      <c r="B8" s="644"/>
      <c r="C8" s="644"/>
      <c r="D8" s="644"/>
      <c r="E8" s="645"/>
    </row>
    <row r="9" spans="1:5" ht="19.5" thickBot="1" x14ac:dyDescent="0.3">
      <c r="A9" s="630">
        <v>43187</v>
      </c>
      <c r="B9" s="631"/>
      <c r="C9" s="632" t="s">
        <v>97</v>
      </c>
      <c r="D9" s="633"/>
      <c r="E9" s="631"/>
    </row>
    <row r="10" spans="1:5" ht="40.5" customHeight="1" thickBot="1" x14ac:dyDescent="0.3">
      <c r="A10" s="166" t="s">
        <v>0</v>
      </c>
      <c r="B10" s="166" t="s">
        <v>1</v>
      </c>
      <c r="C10" s="166" t="s">
        <v>92</v>
      </c>
      <c r="D10" s="166" t="s">
        <v>38</v>
      </c>
      <c r="E10" s="166" t="s">
        <v>96</v>
      </c>
    </row>
    <row r="11" spans="1:5" ht="19.5" thickBot="1" x14ac:dyDescent="0.3">
      <c r="A11" s="24">
        <v>16</v>
      </c>
      <c r="B11" s="59" t="s">
        <v>54</v>
      </c>
      <c r="C11" s="27">
        <v>16</v>
      </c>
      <c r="D11" s="57">
        <v>1</v>
      </c>
      <c r="E11" s="57">
        <v>51</v>
      </c>
    </row>
    <row r="12" spans="1:5" ht="19.5" thickBot="1" x14ac:dyDescent="0.3">
      <c r="A12" s="39">
        <v>27</v>
      </c>
      <c r="B12" s="60" t="s">
        <v>93</v>
      </c>
      <c r="C12" s="124">
        <v>14</v>
      </c>
      <c r="D12" s="35">
        <v>2</v>
      </c>
      <c r="E12" s="35">
        <v>49</v>
      </c>
    </row>
    <row r="13" spans="1:5" ht="19.5" thickBot="1" x14ac:dyDescent="0.3">
      <c r="A13" s="41">
        <v>19</v>
      </c>
      <c r="B13" s="61" t="s">
        <v>87</v>
      </c>
      <c r="C13" s="28">
        <v>14</v>
      </c>
      <c r="D13" s="34">
        <v>3</v>
      </c>
      <c r="E13" s="34">
        <v>47</v>
      </c>
    </row>
    <row r="14" spans="1:5" ht="19.5" thickBot="1" x14ac:dyDescent="0.3">
      <c r="A14" s="39">
        <v>28</v>
      </c>
      <c r="B14" s="155" t="s">
        <v>64</v>
      </c>
      <c r="C14" s="41">
        <v>14</v>
      </c>
      <c r="D14" s="24">
        <v>4</v>
      </c>
      <c r="E14" s="24">
        <v>45</v>
      </c>
    </row>
    <row r="15" spans="1:5" ht="19.5" thickBot="1" x14ac:dyDescent="0.3">
      <c r="A15" s="41">
        <v>21</v>
      </c>
      <c r="B15" s="155" t="s">
        <v>58</v>
      </c>
      <c r="C15" s="39">
        <v>14</v>
      </c>
      <c r="D15" s="24">
        <v>5</v>
      </c>
      <c r="E15" s="24">
        <v>44</v>
      </c>
    </row>
    <row r="16" spans="1:5" ht="19.5" thickBot="1" x14ac:dyDescent="0.3">
      <c r="A16" s="39">
        <v>26</v>
      </c>
      <c r="B16" s="155" t="s">
        <v>63</v>
      </c>
      <c r="C16" s="41">
        <v>14</v>
      </c>
      <c r="D16" s="24">
        <v>6</v>
      </c>
      <c r="E16" s="24">
        <v>43</v>
      </c>
    </row>
    <row r="17" spans="1:5" ht="19.5" thickBot="1" x14ac:dyDescent="0.3">
      <c r="A17" s="41">
        <v>6</v>
      </c>
      <c r="B17" s="155" t="s">
        <v>44</v>
      </c>
      <c r="C17" s="39">
        <v>12</v>
      </c>
      <c r="D17" s="24">
        <v>7</v>
      </c>
      <c r="E17" s="24">
        <v>42</v>
      </c>
    </row>
    <row r="18" spans="1:5" ht="19.5" thickBot="1" x14ac:dyDescent="0.3">
      <c r="A18" s="39">
        <v>29</v>
      </c>
      <c r="B18" s="155" t="s">
        <v>65</v>
      </c>
      <c r="C18" s="41">
        <v>12</v>
      </c>
      <c r="D18" s="24">
        <v>8</v>
      </c>
      <c r="E18" s="24">
        <v>41</v>
      </c>
    </row>
    <row r="19" spans="1:5" ht="19.5" thickBot="1" x14ac:dyDescent="0.3">
      <c r="A19" s="41">
        <v>11</v>
      </c>
      <c r="B19" s="155" t="s">
        <v>49</v>
      </c>
      <c r="C19" s="39">
        <v>12</v>
      </c>
      <c r="D19" s="24">
        <v>9</v>
      </c>
      <c r="E19" s="24">
        <v>40</v>
      </c>
    </row>
    <row r="20" spans="1:5" ht="19.5" thickBot="1" x14ac:dyDescent="0.3">
      <c r="A20" s="39">
        <v>24</v>
      </c>
      <c r="B20" s="155" t="s">
        <v>61</v>
      </c>
      <c r="C20" s="41">
        <v>12</v>
      </c>
      <c r="D20" s="24">
        <v>10</v>
      </c>
      <c r="E20" s="24">
        <v>39</v>
      </c>
    </row>
    <row r="21" spans="1:5" ht="19.5" thickBot="1" x14ac:dyDescent="0.3">
      <c r="A21" s="41">
        <v>20</v>
      </c>
      <c r="B21" s="155" t="s">
        <v>57</v>
      </c>
      <c r="C21" s="39">
        <v>12</v>
      </c>
      <c r="D21" s="24">
        <v>11</v>
      </c>
      <c r="E21" s="24">
        <v>38</v>
      </c>
    </row>
    <row r="22" spans="1:5" ht="19.5" thickBot="1" x14ac:dyDescent="0.3">
      <c r="A22" s="39">
        <v>34</v>
      </c>
      <c r="B22" s="155" t="s">
        <v>129</v>
      </c>
      <c r="C22" s="41">
        <v>12</v>
      </c>
      <c r="D22" s="24">
        <v>12</v>
      </c>
      <c r="E22" s="24">
        <v>37</v>
      </c>
    </row>
    <row r="23" spans="1:5" ht="19.5" thickBot="1" x14ac:dyDescent="0.3">
      <c r="A23" s="41">
        <v>9</v>
      </c>
      <c r="B23" s="155" t="s">
        <v>47</v>
      </c>
      <c r="C23" s="39">
        <v>10</v>
      </c>
      <c r="D23" s="24">
        <v>13</v>
      </c>
      <c r="E23" s="24">
        <v>36</v>
      </c>
    </row>
    <row r="24" spans="1:5" ht="19.5" thickBot="1" x14ac:dyDescent="0.3">
      <c r="A24" s="39">
        <v>4</v>
      </c>
      <c r="B24" s="155" t="s">
        <v>42</v>
      </c>
      <c r="C24" s="41">
        <v>10</v>
      </c>
      <c r="D24" s="24">
        <v>14</v>
      </c>
      <c r="E24" s="24">
        <v>35</v>
      </c>
    </row>
    <row r="25" spans="1:5" ht="19.5" thickBot="1" x14ac:dyDescent="0.3">
      <c r="A25" s="41">
        <v>32</v>
      </c>
      <c r="B25" s="155" t="s">
        <v>68</v>
      </c>
      <c r="C25" s="39">
        <v>10</v>
      </c>
      <c r="D25" s="24">
        <v>15</v>
      </c>
      <c r="E25" s="24">
        <v>34</v>
      </c>
    </row>
    <row r="26" spans="1:5" ht="19.5" thickBot="1" x14ac:dyDescent="0.3">
      <c r="A26" s="39">
        <v>2</v>
      </c>
      <c r="B26" s="155" t="s">
        <v>40</v>
      </c>
      <c r="C26" s="41">
        <v>10</v>
      </c>
      <c r="D26" s="24">
        <v>16</v>
      </c>
      <c r="E26" s="24">
        <v>33</v>
      </c>
    </row>
    <row r="27" spans="1:5" ht="19.5" thickBot="1" x14ac:dyDescent="0.3">
      <c r="A27" s="41">
        <v>39</v>
      </c>
      <c r="B27" s="155" t="s">
        <v>75</v>
      </c>
      <c r="C27" s="39">
        <v>10</v>
      </c>
      <c r="D27" s="24">
        <v>17</v>
      </c>
      <c r="E27" s="24">
        <v>32</v>
      </c>
    </row>
    <row r="28" spans="1:5" ht="19.5" thickBot="1" x14ac:dyDescent="0.3">
      <c r="A28" s="39">
        <v>15</v>
      </c>
      <c r="B28" s="155" t="s">
        <v>53</v>
      </c>
      <c r="C28" s="41">
        <v>8</v>
      </c>
      <c r="D28" s="24">
        <v>18</v>
      </c>
      <c r="E28" s="24">
        <v>31</v>
      </c>
    </row>
    <row r="29" spans="1:5" ht="19.5" thickBot="1" x14ac:dyDescent="0.3">
      <c r="A29" s="41">
        <v>8</v>
      </c>
      <c r="B29" s="155" t="s">
        <v>46</v>
      </c>
      <c r="C29" s="39">
        <v>8</v>
      </c>
      <c r="D29" s="24">
        <v>19</v>
      </c>
      <c r="E29" s="24">
        <v>30</v>
      </c>
    </row>
    <row r="30" spans="1:5" ht="19.5" thickBot="1" x14ac:dyDescent="0.3">
      <c r="A30" s="39">
        <v>5</v>
      </c>
      <c r="B30" s="155" t="s">
        <v>43</v>
      </c>
      <c r="C30" s="41">
        <v>8</v>
      </c>
      <c r="D30" s="24">
        <v>20</v>
      </c>
      <c r="E30" s="24">
        <v>29</v>
      </c>
    </row>
    <row r="31" spans="1:5" ht="19.5" thickBot="1" x14ac:dyDescent="0.3">
      <c r="A31" s="41">
        <v>7</v>
      </c>
      <c r="B31" s="155" t="s">
        <v>45</v>
      </c>
      <c r="C31" s="39">
        <v>8</v>
      </c>
      <c r="D31" s="24">
        <v>21</v>
      </c>
      <c r="E31" s="24">
        <v>28</v>
      </c>
    </row>
    <row r="32" spans="1:5" ht="19.5" thickBot="1" x14ac:dyDescent="0.3">
      <c r="A32" s="39">
        <v>12</v>
      </c>
      <c r="B32" s="155" t="s">
        <v>50</v>
      </c>
      <c r="C32" s="41">
        <v>6</v>
      </c>
      <c r="D32" s="24">
        <v>22</v>
      </c>
      <c r="E32" s="24">
        <v>27</v>
      </c>
    </row>
    <row r="33" spans="1:5" ht="19.5" thickBot="1" x14ac:dyDescent="0.3">
      <c r="A33" s="41">
        <v>25</v>
      </c>
      <c r="B33" s="155" t="s">
        <v>62</v>
      </c>
      <c r="C33" s="39">
        <v>6</v>
      </c>
      <c r="D33" s="24">
        <v>23</v>
      </c>
      <c r="E33" s="24">
        <v>26</v>
      </c>
    </row>
    <row r="34" spans="1:5" ht="19.5" thickBot="1" x14ac:dyDescent="0.3">
      <c r="A34" s="39">
        <v>14</v>
      </c>
      <c r="B34" s="155" t="s">
        <v>52</v>
      </c>
      <c r="C34" s="41">
        <v>4</v>
      </c>
      <c r="D34" s="24">
        <v>24</v>
      </c>
      <c r="E34" s="24">
        <v>25</v>
      </c>
    </row>
    <row r="35" spans="1:5" ht="19.5" thickBot="1" x14ac:dyDescent="0.3">
      <c r="A35" s="41">
        <v>17</v>
      </c>
      <c r="B35" s="155" t="s">
        <v>55</v>
      </c>
      <c r="C35" s="39">
        <v>4</v>
      </c>
      <c r="D35" s="24">
        <v>25</v>
      </c>
      <c r="E35" s="24">
        <v>24</v>
      </c>
    </row>
    <row r="36" spans="1:5" ht="19.5" thickBot="1" x14ac:dyDescent="0.3">
      <c r="A36" s="39">
        <v>18</v>
      </c>
      <c r="B36" s="155" t="s">
        <v>56</v>
      </c>
      <c r="C36" s="41">
        <v>4</v>
      </c>
      <c r="D36" s="24">
        <v>26</v>
      </c>
      <c r="E36" s="24">
        <v>23</v>
      </c>
    </row>
    <row r="37" spans="1:5" ht="19.5" thickBot="1" x14ac:dyDescent="0.3">
      <c r="A37" s="41">
        <v>23</v>
      </c>
      <c r="B37" s="156" t="s">
        <v>60</v>
      </c>
      <c r="C37" s="24">
        <v>0</v>
      </c>
      <c r="D37" s="24">
        <v>27</v>
      </c>
      <c r="E37" s="24">
        <v>22</v>
      </c>
    </row>
    <row r="38" spans="1:5" ht="19.5" thickBot="1" x14ac:dyDescent="0.3">
      <c r="A38" s="39">
        <v>13</v>
      </c>
      <c r="B38" s="156" t="s">
        <v>51</v>
      </c>
      <c r="C38" s="39">
        <v>0</v>
      </c>
      <c r="D38" s="24">
        <v>28</v>
      </c>
      <c r="E38" s="24">
        <v>21</v>
      </c>
    </row>
    <row r="39" spans="1:5" ht="19.5" thickBot="1" x14ac:dyDescent="0.3">
      <c r="A39" s="41">
        <v>1</v>
      </c>
      <c r="B39" s="155" t="s">
        <v>39</v>
      </c>
      <c r="C39" s="24"/>
      <c r="D39" s="16">
        <v>29</v>
      </c>
      <c r="E39" s="169">
        <v>-5</v>
      </c>
    </row>
    <row r="40" spans="1:5" ht="19.5" thickBot="1" x14ac:dyDescent="0.3">
      <c r="A40" s="39">
        <v>3</v>
      </c>
      <c r="B40" s="155" t="s">
        <v>41</v>
      </c>
      <c r="C40" s="39"/>
      <c r="D40" s="16">
        <v>29</v>
      </c>
      <c r="E40" s="169">
        <v>-5</v>
      </c>
    </row>
    <row r="41" spans="1:5" ht="19.5" thickBot="1" x14ac:dyDescent="0.3">
      <c r="A41" s="41">
        <v>10</v>
      </c>
      <c r="B41" s="155" t="s">
        <v>48</v>
      </c>
      <c r="C41" s="39"/>
      <c r="D41" s="16">
        <v>29</v>
      </c>
      <c r="E41" s="169">
        <v>-5</v>
      </c>
    </row>
    <row r="42" spans="1:5" ht="19.5" thickBot="1" x14ac:dyDescent="0.3">
      <c r="A42" s="39">
        <v>22</v>
      </c>
      <c r="B42" s="155" t="s">
        <v>59</v>
      </c>
      <c r="C42" s="41"/>
      <c r="D42" s="16">
        <v>29</v>
      </c>
      <c r="E42" s="169">
        <v>-5</v>
      </c>
    </row>
    <row r="43" spans="1:5" ht="19.5" thickBot="1" x14ac:dyDescent="0.3">
      <c r="A43" s="41">
        <v>30</v>
      </c>
      <c r="B43" s="155" t="s">
        <v>66</v>
      </c>
      <c r="C43" s="39"/>
      <c r="D43" s="16">
        <v>29</v>
      </c>
      <c r="E43" s="169">
        <v>-5</v>
      </c>
    </row>
    <row r="44" spans="1:5" ht="19.5" thickBot="1" x14ac:dyDescent="0.3">
      <c r="A44" s="39">
        <v>31</v>
      </c>
      <c r="B44" s="155" t="s">
        <v>67</v>
      </c>
      <c r="C44" s="41"/>
      <c r="D44" s="16">
        <v>29</v>
      </c>
      <c r="E44" s="169">
        <v>-5</v>
      </c>
    </row>
    <row r="45" spans="1:5" ht="19.5" thickBot="1" x14ac:dyDescent="0.3">
      <c r="A45" s="41">
        <v>33</v>
      </c>
      <c r="B45" s="155" t="s">
        <v>69</v>
      </c>
      <c r="C45" s="39"/>
      <c r="D45" s="16">
        <v>29</v>
      </c>
      <c r="E45" s="169">
        <v>-5</v>
      </c>
    </row>
    <row r="46" spans="1:5" ht="19.5" thickBot="1" x14ac:dyDescent="0.3">
      <c r="A46" s="39">
        <v>35</v>
      </c>
      <c r="B46" s="165" t="s">
        <v>71</v>
      </c>
      <c r="C46" s="41"/>
      <c r="D46" s="16">
        <v>29</v>
      </c>
      <c r="E46" s="169">
        <v>-5</v>
      </c>
    </row>
    <row r="47" spans="1:5" ht="19.5" thickBot="1" x14ac:dyDescent="0.3">
      <c r="A47" s="41">
        <v>36</v>
      </c>
      <c r="B47" s="142" t="s">
        <v>72</v>
      </c>
      <c r="C47" s="39"/>
      <c r="D47" s="16">
        <v>29</v>
      </c>
      <c r="E47" s="169">
        <v>-5</v>
      </c>
    </row>
    <row r="48" spans="1:5" ht="19.5" thickBot="1" x14ac:dyDescent="0.3">
      <c r="A48" s="39">
        <v>37</v>
      </c>
      <c r="B48" s="155" t="s">
        <v>73</v>
      </c>
      <c r="C48" s="41"/>
      <c r="D48" s="16">
        <v>29</v>
      </c>
      <c r="E48" s="169">
        <v>-5</v>
      </c>
    </row>
    <row r="49" spans="1:5" ht="19.5" thickBot="1" x14ac:dyDescent="0.3">
      <c r="A49" s="41">
        <v>38</v>
      </c>
      <c r="B49" s="155" t="s">
        <v>74</v>
      </c>
      <c r="C49" s="39"/>
      <c r="D49" s="16">
        <v>29</v>
      </c>
      <c r="E49" s="169">
        <v>-5</v>
      </c>
    </row>
    <row r="50" spans="1:5" ht="19.5" thickBot="1" x14ac:dyDescent="0.3">
      <c r="A50" s="39">
        <v>40</v>
      </c>
      <c r="B50" s="155" t="s">
        <v>76</v>
      </c>
      <c r="C50" s="41"/>
      <c r="D50" s="16">
        <v>29</v>
      </c>
      <c r="E50" s="169">
        <v>-5</v>
      </c>
    </row>
    <row r="51" spans="1:5" ht="19.5" thickBot="1" x14ac:dyDescent="0.3">
      <c r="A51" s="41">
        <v>41</v>
      </c>
      <c r="B51" s="155" t="s">
        <v>77</v>
      </c>
      <c r="C51" s="39"/>
      <c r="D51" s="16">
        <v>29</v>
      </c>
      <c r="E51" s="169">
        <v>-5</v>
      </c>
    </row>
    <row r="52" spans="1:5" ht="19.5" thickBot="1" x14ac:dyDescent="0.3">
      <c r="A52" s="39">
        <v>42</v>
      </c>
      <c r="B52" s="155" t="s">
        <v>78</v>
      </c>
      <c r="C52" s="41"/>
      <c r="D52" s="16">
        <v>29</v>
      </c>
      <c r="E52" s="169">
        <v>-5</v>
      </c>
    </row>
    <row r="53" spans="1:5" ht="19.5" thickBot="1" x14ac:dyDescent="0.3">
      <c r="A53" s="41">
        <v>43</v>
      </c>
      <c r="B53" s="155" t="s">
        <v>79</v>
      </c>
      <c r="C53" s="39"/>
      <c r="D53" s="16">
        <v>29</v>
      </c>
      <c r="E53" s="169">
        <v>-5</v>
      </c>
    </row>
    <row r="54" spans="1:5" ht="19.5" thickBot="1" x14ac:dyDescent="0.3">
      <c r="A54" s="39">
        <v>44</v>
      </c>
      <c r="B54" s="155" t="s">
        <v>80</v>
      </c>
      <c r="C54" s="41"/>
      <c r="D54" s="16">
        <v>29</v>
      </c>
      <c r="E54" s="169">
        <v>-5</v>
      </c>
    </row>
    <row r="55" spans="1:5" ht="19.5" thickBot="1" x14ac:dyDescent="0.3">
      <c r="A55" s="41">
        <v>45</v>
      </c>
      <c r="B55" s="155" t="s">
        <v>81</v>
      </c>
      <c r="C55" s="24"/>
      <c r="D55" s="16">
        <v>29</v>
      </c>
      <c r="E55" s="169">
        <v>-5</v>
      </c>
    </row>
    <row r="56" spans="1:5" ht="19.5" thickBot="1" x14ac:dyDescent="0.3">
      <c r="A56" s="39">
        <v>46</v>
      </c>
      <c r="B56" s="155" t="s">
        <v>82</v>
      </c>
      <c r="C56" s="39"/>
      <c r="D56" s="16">
        <v>29</v>
      </c>
      <c r="E56" s="169">
        <v>-5</v>
      </c>
    </row>
    <row r="57" spans="1:5" ht="19.5" thickBot="1" x14ac:dyDescent="0.3">
      <c r="A57" s="41">
        <v>47</v>
      </c>
      <c r="B57" s="155" t="s">
        <v>83</v>
      </c>
      <c r="C57" s="24"/>
      <c r="D57" s="16">
        <v>29</v>
      </c>
      <c r="E57" s="169">
        <v>-5</v>
      </c>
    </row>
    <row r="58" spans="1:5" ht="19.5" thickBot="1" x14ac:dyDescent="0.3">
      <c r="A58" s="39">
        <v>48</v>
      </c>
      <c r="B58" s="155" t="s">
        <v>84</v>
      </c>
      <c r="C58" s="39"/>
      <c r="D58" s="16">
        <v>29</v>
      </c>
      <c r="E58" s="169">
        <v>-5</v>
      </c>
    </row>
    <row r="59" spans="1:5" ht="19.5" thickBot="1" x14ac:dyDescent="0.3">
      <c r="A59" s="39">
        <v>49</v>
      </c>
      <c r="B59" s="156" t="s">
        <v>85</v>
      </c>
      <c r="C59" s="39"/>
      <c r="D59" s="17">
        <v>29</v>
      </c>
      <c r="E59" s="170">
        <v>-5</v>
      </c>
    </row>
  </sheetData>
  <sortState ref="A11:E59">
    <sortCondition descending="1" ref="E11:E59"/>
  </sortState>
  <mergeCells count="7">
    <mergeCell ref="A9:B9"/>
    <mergeCell ref="C9:E9"/>
    <mergeCell ref="A1:E2"/>
    <mergeCell ref="A3:E4"/>
    <mergeCell ref="A5:E6"/>
    <mergeCell ref="A7:E7"/>
    <mergeCell ref="A8:E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zoomScale="70" zoomScaleNormal="70" workbookViewId="0">
      <selection activeCell="G18" sqref="G18"/>
    </sheetView>
  </sheetViews>
  <sheetFormatPr defaultRowHeight="15" x14ac:dyDescent="0.25"/>
  <cols>
    <col min="1" max="1" width="4.85546875" customWidth="1"/>
    <col min="2" max="2" width="29.5703125" customWidth="1"/>
    <col min="3" max="3" width="23.5703125" customWidth="1"/>
    <col min="4" max="15" width="4.7109375" customWidth="1"/>
    <col min="16" max="16" width="7.140625" customWidth="1"/>
    <col min="17" max="17" width="7" customWidth="1"/>
    <col min="18" max="18" width="23" customWidth="1"/>
    <col min="19" max="30" width="4.7109375" customWidth="1"/>
    <col min="31" max="32" width="7.7109375" customWidth="1"/>
    <col min="34" max="34" width="12" customWidth="1"/>
  </cols>
  <sheetData>
    <row r="1" spans="1:36" ht="27" thickBot="1" x14ac:dyDescent="0.45">
      <c r="A1" s="646" t="s">
        <v>197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8"/>
    </row>
    <row r="2" spans="1:36" ht="27" thickBot="1" x14ac:dyDescent="0.45">
      <c r="A2" s="646" t="s">
        <v>198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8"/>
    </row>
    <row r="3" spans="1:36" ht="27" thickBot="1" x14ac:dyDescent="0.45">
      <c r="A3" s="646" t="s">
        <v>114</v>
      </c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7"/>
      <c r="AH3" s="647"/>
      <c r="AI3" s="648"/>
    </row>
    <row r="4" spans="1:36" ht="27" thickBot="1" x14ac:dyDescent="0.45">
      <c r="A4" s="646" t="s">
        <v>234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V4" s="647"/>
      <c r="W4" s="647"/>
      <c r="X4" s="647"/>
      <c r="Y4" s="647"/>
      <c r="Z4" s="647"/>
      <c r="AA4" s="647"/>
      <c r="AB4" s="647"/>
      <c r="AC4" s="647"/>
      <c r="AD4" s="647"/>
      <c r="AE4" s="647"/>
      <c r="AF4" s="647"/>
      <c r="AG4" s="647"/>
      <c r="AH4" s="647"/>
      <c r="AI4" s="648"/>
    </row>
    <row r="5" spans="1:36" ht="24" customHeight="1" thickBot="1" x14ac:dyDescent="0.3">
      <c r="A5" s="652">
        <v>43218</v>
      </c>
      <c r="B5" s="653"/>
      <c r="C5" s="653"/>
      <c r="D5" s="653"/>
      <c r="E5" s="653"/>
      <c r="F5" s="653"/>
      <c r="G5" s="653"/>
      <c r="H5" s="653"/>
      <c r="I5" s="653"/>
      <c r="J5" s="653"/>
      <c r="K5" s="653"/>
      <c r="L5" s="653"/>
      <c r="M5" s="653"/>
      <c r="N5" s="653"/>
      <c r="O5" s="653"/>
      <c r="P5" s="653"/>
      <c r="Q5" s="654"/>
      <c r="R5" s="655" t="s">
        <v>235</v>
      </c>
      <c r="S5" s="653"/>
      <c r="T5" s="653"/>
      <c r="U5" s="653"/>
      <c r="V5" s="653"/>
      <c r="W5" s="653"/>
      <c r="X5" s="653"/>
      <c r="Y5" s="653"/>
      <c r="Z5" s="653"/>
      <c r="AA5" s="653"/>
      <c r="AB5" s="653"/>
      <c r="AC5" s="653"/>
      <c r="AD5" s="653"/>
      <c r="AE5" s="653"/>
      <c r="AF5" s="653"/>
      <c r="AG5" s="653"/>
      <c r="AH5" s="653"/>
      <c r="AI5" s="654"/>
    </row>
    <row r="6" spans="1:36" ht="24" customHeight="1" thickBot="1" x14ac:dyDescent="0.3">
      <c r="A6" s="599"/>
      <c r="B6" s="601"/>
      <c r="C6" s="649" t="s">
        <v>94</v>
      </c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650"/>
      <c r="O6" s="650"/>
      <c r="P6" s="650"/>
      <c r="Q6" s="651"/>
      <c r="R6" s="649" t="s">
        <v>95</v>
      </c>
      <c r="S6" s="650"/>
      <c r="T6" s="650"/>
      <c r="U6" s="650"/>
      <c r="V6" s="650"/>
      <c r="W6" s="650"/>
      <c r="X6" s="650"/>
      <c r="Y6" s="650"/>
      <c r="Z6" s="650"/>
      <c r="AA6" s="650"/>
      <c r="AB6" s="650"/>
      <c r="AC6" s="650"/>
      <c r="AD6" s="650"/>
      <c r="AE6" s="650"/>
      <c r="AF6" s="651"/>
      <c r="AG6" s="229"/>
      <c r="AH6" s="230"/>
      <c r="AI6" s="231"/>
    </row>
    <row r="7" spans="1:36" ht="38.25" thickBot="1" x14ac:dyDescent="0.3">
      <c r="A7" s="29" t="s">
        <v>0</v>
      </c>
      <c r="B7" s="29" t="s">
        <v>1</v>
      </c>
      <c r="C7" s="29" t="s">
        <v>228</v>
      </c>
      <c r="D7" s="29">
        <v>10</v>
      </c>
      <c r="E7" s="29">
        <v>11</v>
      </c>
      <c r="F7" s="29">
        <v>12</v>
      </c>
      <c r="G7" s="29">
        <v>13</v>
      </c>
      <c r="H7" s="179">
        <v>14</v>
      </c>
      <c r="I7" s="29">
        <v>15</v>
      </c>
      <c r="J7" s="180">
        <v>16</v>
      </c>
      <c r="K7" s="29">
        <v>17</v>
      </c>
      <c r="L7" s="180">
        <v>18</v>
      </c>
      <c r="M7" s="29">
        <v>19</v>
      </c>
      <c r="N7" s="180">
        <v>20</v>
      </c>
      <c r="O7" s="29">
        <v>21</v>
      </c>
      <c r="P7" s="183" t="s">
        <v>90</v>
      </c>
      <c r="Q7" s="184" t="s">
        <v>91</v>
      </c>
      <c r="R7" s="29" t="s">
        <v>228</v>
      </c>
      <c r="S7" s="180">
        <v>10</v>
      </c>
      <c r="T7" s="29">
        <v>11</v>
      </c>
      <c r="U7" s="180">
        <v>12</v>
      </c>
      <c r="V7" s="29">
        <v>13</v>
      </c>
      <c r="W7" s="180">
        <v>14</v>
      </c>
      <c r="X7" s="29">
        <v>15</v>
      </c>
      <c r="Y7" s="180">
        <v>16</v>
      </c>
      <c r="Z7" s="29">
        <v>17</v>
      </c>
      <c r="AA7" s="180">
        <v>18</v>
      </c>
      <c r="AB7" s="29">
        <v>19</v>
      </c>
      <c r="AC7" s="180">
        <v>20</v>
      </c>
      <c r="AD7" s="29">
        <v>21</v>
      </c>
      <c r="AE7" s="188" t="s">
        <v>90</v>
      </c>
      <c r="AF7" s="184" t="s">
        <v>91</v>
      </c>
      <c r="AG7" s="139" t="s">
        <v>3</v>
      </c>
      <c r="AH7" s="30" t="s">
        <v>38</v>
      </c>
      <c r="AI7" s="225" t="s">
        <v>90</v>
      </c>
    </row>
    <row r="8" spans="1:36" ht="19.5" customHeight="1" thickBot="1" x14ac:dyDescent="0.35">
      <c r="A8" s="24">
        <v>5</v>
      </c>
      <c r="B8" s="142" t="s">
        <v>8</v>
      </c>
      <c r="C8" s="178" t="s">
        <v>260</v>
      </c>
      <c r="D8" s="201">
        <v>10</v>
      </c>
      <c r="E8" s="200">
        <v>22</v>
      </c>
      <c r="F8" s="200">
        <v>12</v>
      </c>
      <c r="G8" s="24">
        <v>39</v>
      </c>
      <c r="H8" s="201">
        <v>42</v>
      </c>
      <c r="I8" s="200">
        <v>0</v>
      </c>
      <c r="J8" s="201">
        <v>16</v>
      </c>
      <c r="K8" s="200">
        <v>34</v>
      </c>
      <c r="L8" s="201">
        <v>18</v>
      </c>
      <c r="M8" s="200">
        <v>76</v>
      </c>
      <c r="N8" s="201">
        <v>80</v>
      </c>
      <c r="O8" s="200">
        <v>0</v>
      </c>
      <c r="P8" s="185">
        <f t="shared" ref="P8:P43" si="0">SUM(D8:O8)</f>
        <v>349</v>
      </c>
      <c r="Q8" s="138">
        <v>1</v>
      </c>
      <c r="R8" s="178" t="s">
        <v>261</v>
      </c>
      <c r="S8" s="201">
        <v>20</v>
      </c>
      <c r="T8" s="200">
        <v>0</v>
      </c>
      <c r="U8" s="201">
        <v>0</v>
      </c>
      <c r="V8" s="200">
        <v>0</v>
      </c>
      <c r="W8" s="201">
        <v>14</v>
      </c>
      <c r="X8" s="200">
        <v>15</v>
      </c>
      <c r="Y8" s="201">
        <v>16</v>
      </c>
      <c r="Z8" s="200">
        <v>17</v>
      </c>
      <c r="AA8" s="201">
        <v>0</v>
      </c>
      <c r="AB8" s="200">
        <v>19</v>
      </c>
      <c r="AC8" s="201">
        <v>40</v>
      </c>
      <c r="AD8" s="200">
        <v>75</v>
      </c>
      <c r="AE8" s="57">
        <f t="shared" ref="AE8:AE43" si="1">SUM(S8:AD8)</f>
        <v>216</v>
      </c>
      <c r="AF8" s="141">
        <v>4</v>
      </c>
      <c r="AG8" s="35">
        <f t="shared" ref="AG8:AG43" si="2">SUM(Q8,AF8)</f>
        <v>5</v>
      </c>
      <c r="AH8" s="39">
        <v>1</v>
      </c>
      <c r="AI8" s="8">
        <v>39</v>
      </c>
      <c r="AJ8" s="9"/>
    </row>
    <row r="9" spans="1:36" ht="19.5" customHeight="1" thickBot="1" x14ac:dyDescent="0.35">
      <c r="A9" s="39">
        <v>36</v>
      </c>
      <c r="B9" s="149" t="s">
        <v>86</v>
      </c>
      <c r="C9" s="143" t="s">
        <v>262</v>
      </c>
      <c r="D9" s="213">
        <v>60</v>
      </c>
      <c r="E9" s="39">
        <v>0</v>
      </c>
      <c r="F9" s="39">
        <v>24</v>
      </c>
      <c r="G9" s="39">
        <v>13</v>
      </c>
      <c r="H9" s="213">
        <v>0</v>
      </c>
      <c r="I9" s="39">
        <v>15</v>
      </c>
      <c r="J9" s="213">
        <v>32</v>
      </c>
      <c r="K9" s="39">
        <v>17</v>
      </c>
      <c r="L9" s="213">
        <v>36</v>
      </c>
      <c r="M9" s="39">
        <v>19</v>
      </c>
      <c r="N9" s="213">
        <v>0</v>
      </c>
      <c r="O9" s="39">
        <v>25</v>
      </c>
      <c r="P9" s="185">
        <f t="shared" si="0"/>
        <v>241</v>
      </c>
      <c r="Q9" s="28">
        <v>7</v>
      </c>
      <c r="R9" s="143" t="s">
        <v>263</v>
      </c>
      <c r="S9" s="213">
        <v>10</v>
      </c>
      <c r="T9" s="39">
        <v>33</v>
      </c>
      <c r="U9" s="213">
        <v>0</v>
      </c>
      <c r="V9" s="39">
        <v>26</v>
      </c>
      <c r="W9" s="213">
        <v>28</v>
      </c>
      <c r="X9" s="39">
        <v>30</v>
      </c>
      <c r="Y9" s="213">
        <v>0</v>
      </c>
      <c r="Z9" s="39">
        <v>68</v>
      </c>
      <c r="AA9" s="213">
        <v>72</v>
      </c>
      <c r="AB9" s="39">
        <v>0</v>
      </c>
      <c r="AC9" s="213">
        <v>20</v>
      </c>
      <c r="AD9" s="39">
        <v>0</v>
      </c>
      <c r="AE9" s="57">
        <f t="shared" si="1"/>
        <v>287</v>
      </c>
      <c r="AF9" s="186">
        <v>1</v>
      </c>
      <c r="AG9" s="35">
        <f t="shared" si="2"/>
        <v>8</v>
      </c>
      <c r="AH9" s="31">
        <v>2</v>
      </c>
      <c r="AI9" s="7">
        <v>37</v>
      </c>
    </row>
    <row r="10" spans="1:36" ht="19.5" customHeight="1" thickBot="1" x14ac:dyDescent="0.35">
      <c r="A10" s="216">
        <v>1</v>
      </c>
      <c r="B10" s="142" t="s">
        <v>4</v>
      </c>
      <c r="C10" s="178" t="s">
        <v>210</v>
      </c>
      <c r="D10" s="201">
        <v>20</v>
      </c>
      <c r="E10" s="200">
        <v>11</v>
      </c>
      <c r="F10" s="200">
        <v>48</v>
      </c>
      <c r="G10" s="216">
        <v>39</v>
      </c>
      <c r="H10" s="201">
        <v>0</v>
      </c>
      <c r="I10" s="200">
        <v>0</v>
      </c>
      <c r="J10" s="201">
        <v>16</v>
      </c>
      <c r="K10" s="200">
        <v>85</v>
      </c>
      <c r="L10" s="201">
        <v>0</v>
      </c>
      <c r="M10" s="200">
        <v>19</v>
      </c>
      <c r="N10" s="201">
        <v>20</v>
      </c>
      <c r="O10" s="200">
        <v>0</v>
      </c>
      <c r="P10" s="185">
        <f t="shared" si="0"/>
        <v>258</v>
      </c>
      <c r="Q10" s="138">
        <v>5</v>
      </c>
      <c r="R10" s="178" t="s">
        <v>275</v>
      </c>
      <c r="S10" s="201">
        <v>20</v>
      </c>
      <c r="T10" s="200">
        <v>44</v>
      </c>
      <c r="U10" s="201">
        <v>0</v>
      </c>
      <c r="V10" s="200">
        <v>0</v>
      </c>
      <c r="W10" s="201">
        <v>14</v>
      </c>
      <c r="X10" s="200">
        <v>45</v>
      </c>
      <c r="Y10" s="201">
        <v>16</v>
      </c>
      <c r="Z10" s="200">
        <v>17</v>
      </c>
      <c r="AA10" s="201">
        <v>0</v>
      </c>
      <c r="AB10" s="200">
        <v>0</v>
      </c>
      <c r="AC10" s="201">
        <v>40</v>
      </c>
      <c r="AD10" s="200">
        <v>0</v>
      </c>
      <c r="AE10" s="57">
        <f t="shared" si="1"/>
        <v>196</v>
      </c>
      <c r="AF10" s="141">
        <v>6</v>
      </c>
      <c r="AG10" s="205">
        <f t="shared" si="2"/>
        <v>11</v>
      </c>
      <c r="AH10" s="39">
        <v>3</v>
      </c>
      <c r="AI10" s="8">
        <v>35</v>
      </c>
    </row>
    <row r="11" spans="1:36" ht="19.5" customHeight="1" thickBot="1" x14ac:dyDescent="0.35">
      <c r="A11" s="39">
        <v>28</v>
      </c>
      <c r="B11" s="149" t="s">
        <v>28</v>
      </c>
      <c r="C11" s="143" t="s">
        <v>276</v>
      </c>
      <c r="D11" s="199">
        <v>30</v>
      </c>
      <c r="E11" s="39">
        <v>11</v>
      </c>
      <c r="F11" s="39">
        <v>72</v>
      </c>
      <c r="G11" s="39">
        <v>39</v>
      </c>
      <c r="H11" s="199">
        <v>0</v>
      </c>
      <c r="I11" s="39">
        <v>15</v>
      </c>
      <c r="J11" s="199">
        <v>0</v>
      </c>
      <c r="K11" s="39">
        <v>34</v>
      </c>
      <c r="L11" s="199">
        <v>54</v>
      </c>
      <c r="M11" s="39">
        <v>19</v>
      </c>
      <c r="N11" s="199">
        <v>0</v>
      </c>
      <c r="O11" s="39">
        <v>0</v>
      </c>
      <c r="P11" s="185">
        <f t="shared" si="0"/>
        <v>274</v>
      </c>
      <c r="Q11" s="28">
        <v>3</v>
      </c>
      <c r="R11" s="143" t="s">
        <v>277</v>
      </c>
      <c r="S11" s="199">
        <v>10</v>
      </c>
      <c r="T11" s="39">
        <v>0</v>
      </c>
      <c r="U11" s="199">
        <v>0</v>
      </c>
      <c r="V11" s="39">
        <v>0</v>
      </c>
      <c r="W11" s="199">
        <v>14</v>
      </c>
      <c r="X11" s="39">
        <v>0</v>
      </c>
      <c r="Y11" s="199">
        <v>64</v>
      </c>
      <c r="Z11" s="39">
        <v>17</v>
      </c>
      <c r="AA11" s="199">
        <v>36</v>
      </c>
      <c r="AB11" s="39">
        <v>0</v>
      </c>
      <c r="AC11" s="199">
        <v>0</v>
      </c>
      <c r="AD11" s="39">
        <v>0</v>
      </c>
      <c r="AE11" s="57">
        <f t="shared" si="1"/>
        <v>141</v>
      </c>
      <c r="AF11" s="186">
        <v>9</v>
      </c>
      <c r="AG11" s="35">
        <f t="shared" si="2"/>
        <v>12</v>
      </c>
      <c r="AH11" s="31">
        <v>4</v>
      </c>
      <c r="AI11" s="7">
        <v>33</v>
      </c>
    </row>
    <row r="12" spans="1:36" ht="19.5" customHeight="1" thickBot="1" x14ac:dyDescent="0.35">
      <c r="A12" s="216">
        <v>29</v>
      </c>
      <c r="B12" s="142" t="s">
        <v>29</v>
      </c>
      <c r="C12" s="178" t="s">
        <v>229</v>
      </c>
      <c r="D12" s="201">
        <v>40</v>
      </c>
      <c r="E12" s="200">
        <v>11</v>
      </c>
      <c r="F12" s="200">
        <v>36</v>
      </c>
      <c r="G12" s="216">
        <v>13</v>
      </c>
      <c r="H12" s="201">
        <v>0</v>
      </c>
      <c r="I12" s="200">
        <v>30</v>
      </c>
      <c r="J12" s="201">
        <v>32</v>
      </c>
      <c r="K12" s="200">
        <v>34</v>
      </c>
      <c r="L12" s="201">
        <v>0</v>
      </c>
      <c r="M12" s="200">
        <v>0</v>
      </c>
      <c r="N12" s="201">
        <v>40</v>
      </c>
      <c r="O12" s="200">
        <v>0</v>
      </c>
      <c r="P12" s="185">
        <f t="shared" si="0"/>
        <v>236</v>
      </c>
      <c r="Q12" s="138">
        <v>8</v>
      </c>
      <c r="R12" s="178" t="s">
        <v>230</v>
      </c>
      <c r="S12" s="201">
        <v>40</v>
      </c>
      <c r="T12" s="200">
        <v>22</v>
      </c>
      <c r="U12" s="201">
        <v>12</v>
      </c>
      <c r="V12" s="200">
        <v>0</v>
      </c>
      <c r="W12" s="201">
        <v>14</v>
      </c>
      <c r="X12" s="200">
        <v>15</v>
      </c>
      <c r="Y12" s="201">
        <v>48</v>
      </c>
      <c r="Z12" s="200">
        <v>17</v>
      </c>
      <c r="AA12" s="201">
        <v>0</v>
      </c>
      <c r="AB12" s="200">
        <v>19</v>
      </c>
      <c r="AC12" s="201">
        <v>20</v>
      </c>
      <c r="AD12" s="200">
        <v>0</v>
      </c>
      <c r="AE12" s="57">
        <f t="shared" si="1"/>
        <v>207</v>
      </c>
      <c r="AF12" s="141">
        <v>5</v>
      </c>
      <c r="AG12" s="35">
        <f t="shared" si="2"/>
        <v>13</v>
      </c>
      <c r="AH12" s="39">
        <v>5</v>
      </c>
      <c r="AI12" s="8">
        <v>32</v>
      </c>
    </row>
    <row r="13" spans="1:36" ht="19.5" customHeight="1" thickBot="1" x14ac:dyDescent="0.35">
      <c r="A13" s="39">
        <v>14</v>
      </c>
      <c r="B13" s="149" t="s">
        <v>17</v>
      </c>
      <c r="C13" s="143" t="s">
        <v>278</v>
      </c>
      <c r="D13" s="199">
        <v>40</v>
      </c>
      <c r="E13" s="39">
        <v>0</v>
      </c>
      <c r="F13" s="39">
        <v>12</v>
      </c>
      <c r="G13" s="39">
        <v>0</v>
      </c>
      <c r="H13" s="199">
        <v>14</v>
      </c>
      <c r="I13" s="39">
        <v>15</v>
      </c>
      <c r="J13" s="199">
        <v>32</v>
      </c>
      <c r="K13" s="39">
        <v>0</v>
      </c>
      <c r="L13" s="199">
        <v>0</v>
      </c>
      <c r="M13" s="39">
        <v>57</v>
      </c>
      <c r="N13" s="199">
        <v>0</v>
      </c>
      <c r="O13" s="39">
        <v>0</v>
      </c>
      <c r="P13" s="185">
        <f t="shared" si="0"/>
        <v>170</v>
      </c>
      <c r="Q13" s="28">
        <v>12</v>
      </c>
      <c r="R13" s="143" t="s">
        <v>175</v>
      </c>
      <c r="S13" s="199">
        <v>0</v>
      </c>
      <c r="T13" s="39">
        <v>33</v>
      </c>
      <c r="U13" s="199">
        <v>0</v>
      </c>
      <c r="V13" s="39">
        <v>26</v>
      </c>
      <c r="W13" s="199">
        <v>28</v>
      </c>
      <c r="X13" s="39">
        <v>15</v>
      </c>
      <c r="Y13" s="199">
        <v>0</v>
      </c>
      <c r="Z13" s="39">
        <v>0</v>
      </c>
      <c r="AA13" s="199">
        <v>18</v>
      </c>
      <c r="AB13" s="39">
        <v>19</v>
      </c>
      <c r="AC13" s="199">
        <v>60</v>
      </c>
      <c r="AD13" s="39">
        <v>25</v>
      </c>
      <c r="AE13" s="57">
        <f t="shared" si="1"/>
        <v>224</v>
      </c>
      <c r="AF13" s="186">
        <v>3</v>
      </c>
      <c r="AG13" s="35">
        <f t="shared" si="2"/>
        <v>15</v>
      </c>
      <c r="AH13" s="31">
        <v>6</v>
      </c>
      <c r="AI13" s="7">
        <v>31</v>
      </c>
    </row>
    <row r="14" spans="1:36" ht="19.5" customHeight="1" thickBot="1" x14ac:dyDescent="0.35">
      <c r="A14" s="216">
        <v>12</v>
      </c>
      <c r="B14" s="142" t="s">
        <v>15</v>
      </c>
      <c r="C14" s="178" t="s">
        <v>207</v>
      </c>
      <c r="D14" s="217">
        <v>20</v>
      </c>
      <c r="E14" s="216">
        <v>22</v>
      </c>
      <c r="F14" s="216">
        <v>60</v>
      </c>
      <c r="G14" s="216">
        <v>39</v>
      </c>
      <c r="H14" s="217">
        <v>14</v>
      </c>
      <c r="I14" s="216">
        <v>30</v>
      </c>
      <c r="J14" s="217">
        <v>16</v>
      </c>
      <c r="K14" s="216">
        <v>17</v>
      </c>
      <c r="L14" s="217">
        <v>0</v>
      </c>
      <c r="M14" s="216">
        <v>76</v>
      </c>
      <c r="N14" s="217">
        <v>0</v>
      </c>
      <c r="O14" s="216">
        <v>0</v>
      </c>
      <c r="P14" s="185">
        <f t="shared" si="0"/>
        <v>294</v>
      </c>
      <c r="Q14" s="138">
        <v>2</v>
      </c>
      <c r="R14" s="178" t="s">
        <v>270</v>
      </c>
      <c r="S14" s="217">
        <v>10</v>
      </c>
      <c r="T14" s="216">
        <v>11</v>
      </c>
      <c r="U14" s="217">
        <v>0</v>
      </c>
      <c r="V14" s="216">
        <v>0</v>
      </c>
      <c r="W14" s="217">
        <v>0</v>
      </c>
      <c r="X14" s="216">
        <v>30</v>
      </c>
      <c r="Y14" s="217">
        <v>48</v>
      </c>
      <c r="Z14" s="216">
        <v>0</v>
      </c>
      <c r="AA14" s="217">
        <v>0</v>
      </c>
      <c r="AB14" s="216">
        <v>0</v>
      </c>
      <c r="AC14" s="217">
        <v>0</v>
      </c>
      <c r="AD14" s="216">
        <v>0</v>
      </c>
      <c r="AE14" s="57">
        <f t="shared" si="1"/>
        <v>99</v>
      </c>
      <c r="AF14" s="141">
        <v>14</v>
      </c>
      <c r="AG14" s="35">
        <f t="shared" si="2"/>
        <v>16</v>
      </c>
      <c r="AH14" s="39">
        <v>7</v>
      </c>
      <c r="AI14" s="8">
        <v>30</v>
      </c>
    </row>
    <row r="15" spans="1:36" ht="19.5" customHeight="1" thickBot="1" x14ac:dyDescent="0.35">
      <c r="A15" s="39">
        <v>24</v>
      </c>
      <c r="B15" s="149" t="s">
        <v>36</v>
      </c>
      <c r="C15" s="143" t="s">
        <v>264</v>
      </c>
      <c r="D15" s="199">
        <v>0</v>
      </c>
      <c r="E15" s="39">
        <v>0</v>
      </c>
      <c r="F15" s="39">
        <v>12</v>
      </c>
      <c r="G15" s="39">
        <v>13</v>
      </c>
      <c r="H15" s="199">
        <v>14</v>
      </c>
      <c r="I15" s="39">
        <v>15</v>
      </c>
      <c r="J15" s="199">
        <v>0</v>
      </c>
      <c r="K15" s="39">
        <v>34</v>
      </c>
      <c r="L15" s="199">
        <v>72</v>
      </c>
      <c r="M15" s="39">
        <v>0</v>
      </c>
      <c r="N15" s="199">
        <v>0</v>
      </c>
      <c r="O15" s="39">
        <v>0</v>
      </c>
      <c r="P15" s="185">
        <f t="shared" si="0"/>
        <v>160</v>
      </c>
      <c r="Q15" s="28">
        <v>14</v>
      </c>
      <c r="R15" s="143" t="s">
        <v>265</v>
      </c>
      <c r="S15" s="199">
        <v>0</v>
      </c>
      <c r="T15" s="39">
        <v>11</v>
      </c>
      <c r="U15" s="199">
        <v>24</v>
      </c>
      <c r="V15" s="39">
        <v>39</v>
      </c>
      <c r="W15" s="199">
        <v>0</v>
      </c>
      <c r="X15" s="39">
        <v>15</v>
      </c>
      <c r="Y15" s="199">
        <v>48</v>
      </c>
      <c r="Z15" s="39">
        <v>51</v>
      </c>
      <c r="AA15" s="199">
        <v>54</v>
      </c>
      <c r="AB15" s="39">
        <v>0</v>
      </c>
      <c r="AC15" s="199">
        <v>20</v>
      </c>
      <c r="AD15" s="39">
        <v>0</v>
      </c>
      <c r="AE15" s="57">
        <f t="shared" si="1"/>
        <v>262</v>
      </c>
      <c r="AF15" s="186">
        <v>2</v>
      </c>
      <c r="AG15" s="35">
        <f t="shared" si="2"/>
        <v>16</v>
      </c>
      <c r="AH15" s="39">
        <v>7</v>
      </c>
      <c r="AI15" s="7">
        <v>30</v>
      </c>
    </row>
    <row r="16" spans="1:36" ht="19.5" customHeight="1" thickBot="1" x14ac:dyDescent="0.35">
      <c r="A16" s="200">
        <v>15</v>
      </c>
      <c r="B16" s="142" t="s">
        <v>18</v>
      </c>
      <c r="C16" s="178" t="s">
        <v>208</v>
      </c>
      <c r="D16" s="201">
        <v>20</v>
      </c>
      <c r="E16" s="200">
        <v>11</v>
      </c>
      <c r="F16" s="200">
        <v>12</v>
      </c>
      <c r="G16" s="200">
        <v>26</v>
      </c>
      <c r="H16" s="201">
        <v>28</v>
      </c>
      <c r="I16" s="200">
        <v>0</v>
      </c>
      <c r="J16" s="201">
        <v>32</v>
      </c>
      <c r="K16" s="200">
        <v>34</v>
      </c>
      <c r="L16" s="201">
        <v>18</v>
      </c>
      <c r="M16" s="200">
        <v>19</v>
      </c>
      <c r="N16" s="201">
        <v>60</v>
      </c>
      <c r="O16" s="200">
        <v>0</v>
      </c>
      <c r="P16" s="185">
        <f t="shared" si="0"/>
        <v>260</v>
      </c>
      <c r="Q16" s="138">
        <v>4</v>
      </c>
      <c r="R16" s="178" t="s">
        <v>279</v>
      </c>
      <c r="S16" s="201">
        <v>0</v>
      </c>
      <c r="T16" s="200">
        <v>11</v>
      </c>
      <c r="U16" s="201">
        <v>12</v>
      </c>
      <c r="V16" s="200">
        <v>13</v>
      </c>
      <c r="W16" s="201">
        <v>14</v>
      </c>
      <c r="X16" s="200">
        <v>0</v>
      </c>
      <c r="Y16" s="201">
        <v>32</v>
      </c>
      <c r="Z16" s="200">
        <v>0</v>
      </c>
      <c r="AA16" s="201">
        <v>18</v>
      </c>
      <c r="AB16" s="200">
        <v>0</v>
      </c>
      <c r="AC16" s="201">
        <v>0</v>
      </c>
      <c r="AD16" s="200">
        <v>0</v>
      </c>
      <c r="AE16" s="57">
        <f t="shared" si="1"/>
        <v>100</v>
      </c>
      <c r="AF16" s="141">
        <v>12</v>
      </c>
      <c r="AG16" s="35">
        <f t="shared" si="2"/>
        <v>16</v>
      </c>
      <c r="AH16" s="31">
        <v>9</v>
      </c>
      <c r="AI16" s="8">
        <v>28</v>
      </c>
    </row>
    <row r="17" spans="1:35" ht="19.5" customHeight="1" thickBot="1" x14ac:dyDescent="0.35">
      <c r="A17" s="39">
        <v>19</v>
      </c>
      <c r="B17" s="149" t="s">
        <v>21</v>
      </c>
      <c r="C17" s="143" t="s">
        <v>280</v>
      </c>
      <c r="D17" s="213">
        <v>10</v>
      </c>
      <c r="E17" s="39">
        <v>0</v>
      </c>
      <c r="F17" s="39">
        <v>12</v>
      </c>
      <c r="G17" s="39">
        <v>26</v>
      </c>
      <c r="H17" s="213">
        <v>0</v>
      </c>
      <c r="I17" s="39">
        <v>0</v>
      </c>
      <c r="J17" s="213">
        <v>32</v>
      </c>
      <c r="K17" s="39">
        <v>51</v>
      </c>
      <c r="L17" s="213">
        <v>18</v>
      </c>
      <c r="M17" s="39">
        <v>19</v>
      </c>
      <c r="N17" s="213">
        <v>0</v>
      </c>
      <c r="O17" s="39">
        <v>0</v>
      </c>
      <c r="P17" s="185">
        <f t="shared" si="0"/>
        <v>168</v>
      </c>
      <c r="Q17" s="28">
        <v>13</v>
      </c>
      <c r="R17" s="143" t="s">
        <v>245</v>
      </c>
      <c r="S17" s="213">
        <v>10</v>
      </c>
      <c r="T17" s="39">
        <v>11</v>
      </c>
      <c r="U17" s="213">
        <v>12</v>
      </c>
      <c r="V17" s="39">
        <v>13</v>
      </c>
      <c r="W17" s="213">
        <v>28</v>
      </c>
      <c r="X17" s="39">
        <v>30</v>
      </c>
      <c r="Y17" s="213">
        <v>0</v>
      </c>
      <c r="Z17" s="39">
        <v>34</v>
      </c>
      <c r="AA17" s="213">
        <v>0</v>
      </c>
      <c r="AB17" s="39">
        <v>19</v>
      </c>
      <c r="AC17" s="213">
        <v>20</v>
      </c>
      <c r="AD17" s="39">
        <v>0</v>
      </c>
      <c r="AE17" s="57">
        <f t="shared" si="1"/>
        <v>177</v>
      </c>
      <c r="AF17" s="186">
        <v>7</v>
      </c>
      <c r="AG17" s="35">
        <f t="shared" si="2"/>
        <v>20</v>
      </c>
      <c r="AH17" s="39">
        <v>10</v>
      </c>
      <c r="AI17" s="7">
        <v>27</v>
      </c>
    </row>
    <row r="18" spans="1:35" ht="19.5" customHeight="1" thickBot="1" x14ac:dyDescent="0.35">
      <c r="A18" s="200">
        <v>31</v>
      </c>
      <c r="B18" s="142" t="s">
        <v>31</v>
      </c>
      <c r="C18" s="178" t="s">
        <v>243</v>
      </c>
      <c r="D18" s="201">
        <v>0</v>
      </c>
      <c r="E18" s="200">
        <v>11</v>
      </c>
      <c r="F18" s="200">
        <v>12</v>
      </c>
      <c r="G18" s="200">
        <v>26</v>
      </c>
      <c r="H18" s="201">
        <v>14</v>
      </c>
      <c r="I18" s="200">
        <v>0</v>
      </c>
      <c r="J18" s="201">
        <v>16</v>
      </c>
      <c r="K18" s="200">
        <v>0</v>
      </c>
      <c r="L18" s="201">
        <v>36</v>
      </c>
      <c r="M18" s="200">
        <v>19</v>
      </c>
      <c r="N18" s="201">
        <v>20</v>
      </c>
      <c r="O18" s="200">
        <v>0</v>
      </c>
      <c r="P18" s="185">
        <f t="shared" si="0"/>
        <v>154</v>
      </c>
      <c r="Q18" s="138">
        <v>16</v>
      </c>
      <c r="R18" s="178" t="s">
        <v>244</v>
      </c>
      <c r="S18" s="201">
        <v>30</v>
      </c>
      <c r="T18" s="200">
        <v>0</v>
      </c>
      <c r="U18" s="201">
        <v>0</v>
      </c>
      <c r="V18" s="200">
        <v>13</v>
      </c>
      <c r="W18" s="201">
        <v>0</v>
      </c>
      <c r="X18" s="200">
        <v>15</v>
      </c>
      <c r="Y18" s="201">
        <v>16</v>
      </c>
      <c r="Z18" s="200">
        <v>34</v>
      </c>
      <c r="AA18" s="201">
        <v>36</v>
      </c>
      <c r="AB18" s="200">
        <v>0</v>
      </c>
      <c r="AC18" s="201">
        <v>20</v>
      </c>
      <c r="AD18" s="200">
        <v>0</v>
      </c>
      <c r="AE18" s="57">
        <f t="shared" si="1"/>
        <v>164</v>
      </c>
      <c r="AF18" s="141">
        <v>8</v>
      </c>
      <c r="AG18" s="35">
        <f t="shared" si="2"/>
        <v>24</v>
      </c>
      <c r="AH18" s="31">
        <v>11</v>
      </c>
      <c r="AI18" s="8">
        <v>26</v>
      </c>
    </row>
    <row r="19" spans="1:35" ht="19.5" customHeight="1" thickBot="1" x14ac:dyDescent="0.35">
      <c r="A19" s="39">
        <v>10</v>
      </c>
      <c r="B19" s="149" t="s">
        <v>13</v>
      </c>
      <c r="C19" s="143" t="s">
        <v>287</v>
      </c>
      <c r="D19" s="213">
        <v>20</v>
      </c>
      <c r="E19" s="39">
        <v>0</v>
      </c>
      <c r="F19" s="39">
        <v>0</v>
      </c>
      <c r="G19" s="39">
        <v>13</v>
      </c>
      <c r="H19" s="213">
        <v>14</v>
      </c>
      <c r="I19" s="39">
        <v>0</v>
      </c>
      <c r="J19" s="213">
        <v>0</v>
      </c>
      <c r="K19" s="39">
        <v>34</v>
      </c>
      <c r="L19" s="213">
        <v>18</v>
      </c>
      <c r="M19" s="39">
        <v>0</v>
      </c>
      <c r="N19" s="213">
        <v>20</v>
      </c>
      <c r="O19" s="39">
        <v>0</v>
      </c>
      <c r="P19" s="185">
        <f t="shared" si="0"/>
        <v>119</v>
      </c>
      <c r="Q19" s="28">
        <v>20</v>
      </c>
      <c r="R19" s="143" t="s">
        <v>288</v>
      </c>
      <c r="S19" s="213">
        <v>10</v>
      </c>
      <c r="T19" s="39">
        <v>0</v>
      </c>
      <c r="U19" s="213">
        <v>12</v>
      </c>
      <c r="V19" s="39">
        <v>0</v>
      </c>
      <c r="W19" s="213">
        <v>0</v>
      </c>
      <c r="X19" s="39">
        <v>0</v>
      </c>
      <c r="Y19" s="213">
        <v>16</v>
      </c>
      <c r="Z19" s="39">
        <v>17</v>
      </c>
      <c r="AA19" s="213">
        <v>18</v>
      </c>
      <c r="AB19" s="39">
        <v>19</v>
      </c>
      <c r="AC19" s="213">
        <v>20</v>
      </c>
      <c r="AD19" s="39">
        <v>0</v>
      </c>
      <c r="AE19" s="57">
        <f t="shared" si="1"/>
        <v>112</v>
      </c>
      <c r="AF19" s="186">
        <v>11</v>
      </c>
      <c r="AG19" s="35">
        <f t="shared" si="2"/>
        <v>31</v>
      </c>
      <c r="AH19" s="39">
        <v>12</v>
      </c>
      <c r="AI19" s="7">
        <v>25</v>
      </c>
    </row>
    <row r="20" spans="1:35" ht="19.5" customHeight="1" thickBot="1" x14ac:dyDescent="0.35">
      <c r="A20" s="216">
        <v>2</v>
      </c>
      <c r="B20" s="142" t="s">
        <v>5</v>
      </c>
      <c r="C20" s="178" t="s">
        <v>283</v>
      </c>
      <c r="D20" s="217">
        <v>40</v>
      </c>
      <c r="E20" s="216">
        <v>0</v>
      </c>
      <c r="F20" s="216">
        <v>0</v>
      </c>
      <c r="G20" s="216">
        <v>0</v>
      </c>
      <c r="H20" s="217">
        <v>0</v>
      </c>
      <c r="I20" s="216">
        <v>15</v>
      </c>
      <c r="J20" s="217">
        <v>32</v>
      </c>
      <c r="K20" s="216">
        <v>0</v>
      </c>
      <c r="L20" s="217">
        <v>54</v>
      </c>
      <c r="M20" s="216">
        <v>19</v>
      </c>
      <c r="N20" s="217">
        <v>20</v>
      </c>
      <c r="O20" s="216">
        <v>0</v>
      </c>
      <c r="P20" s="185">
        <f t="shared" si="0"/>
        <v>180</v>
      </c>
      <c r="Q20" s="138">
        <v>10</v>
      </c>
      <c r="R20" s="178" t="s">
        <v>284</v>
      </c>
      <c r="S20" s="217">
        <v>10</v>
      </c>
      <c r="T20" s="216">
        <v>0</v>
      </c>
      <c r="U20" s="217">
        <v>36</v>
      </c>
      <c r="V20" s="216">
        <v>0</v>
      </c>
      <c r="W20" s="217">
        <v>0</v>
      </c>
      <c r="X20" s="216">
        <v>15</v>
      </c>
      <c r="Y20" s="217">
        <v>0</v>
      </c>
      <c r="Z20" s="216">
        <v>0</v>
      </c>
      <c r="AA20" s="217">
        <v>0</v>
      </c>
      <c r="AB20" s="216">
        <v>0</v>
      </c>
      <c r="AC20" s="217">
        <v>0</v>
      </c>
      <c r="AD20" s="216">
        <v>0</v>
      </c>
      <c r="AE20" s="57">
        <f t="shared" si="1"/>
        <v>61</v>
      </c>
      <c r="AF20" s="141">
        <v>22</v>
      </c>
      <c r="AG20" s="35">
        <f t="shared" si="2"/>
        <v>32</v>
      </c>
      <c r="AH20" s="31">
        <v>13</v>
      </c>
      <c r="AI20" s="8">
        <v>24</v>
      </c>
    </row>
    <row r="21" spans="1:35" ht="19.5" customHeight="1" thickBot="1" x14ac:dyDescent="0.35">
      <c r="A21" s="39">
        <v>7</v>
      </c>
      <c r="B21" s="149" t="s">
        <v>10</v>
      </c>
      <c r="C21" s="143" t="s">
        <v>285</v>
      </c>
      <c r="D21" s="213">
        <v>0</v>
      </c>
      <c r="E21" s="39">
        <v>22</v>
      </c>
      <c r="F21" s="39">
        <v>12</v>
      </c>
      <c r="G21" s="39">
        <v>0</v>
      </c>
      <c r="H21" s="213">
        <v>28</v>
      </c>
      <c r="I21" s="39">
        <v>15</v>
      </c>
      <c r="J21" s="213">
        <v>0</v>
      </c>
      <c r="K21" s="39">
        <v>0</v>
      </c>
      <c r="L21" s="213">
        <v>54</v>
      </c>
      <c r="M21" s="39">
        <v>19</v>
      </c>
      <c r="N21" s="213">
        <v>0</v>
      </c>
      <c r="O21" s="39">
        <v>0</v>
      </c>
      <c r="P21" s="185">
        <f t="shared" si="0"/>
        <v>150</v>
      </c>
      <c r="Q21" s="28">
        <v>17</v>
      </c>
      <c r="R21" s="143" t="s">
        <v>286</v>
      </c>
      <c r="S21" s="213">
        <v>10</v>
      </c>
      <c r="T21" s="39">
        <v>0</v>
      </c>
      <c r="U21" s="213">
        <v>0</v>
      </c>
      <c r="V21" s="39">
        <v>39</v>
      </c>
      <c r="W21" s="213">
        <v>0</v>
      </c>
      <c r="X21" s="39">
        <v>15</v>
      </c>
      <c r="Y21" s="213">
        <v>16</v>
      </c>
      <c r="Z21" s="39">
        <v>17</v>
      </c>
      <c r="AA21" s="213">
        <v>0</v>
      </c>
      <c r="AB21" s="39">
        <v>0</v>
      </c>
      <c r="AC21" s="213">
        <v>0</v>
      </c>
      <c r="AD21" s="39">
        <v>0</v>
      </c>
      <c r="AE21" s="57">
        <f t="shared" si="1"/>
        <v>97</v>
      </c>
      <c r="AF21" s="186">
        <v>15</v>
      </c>
      <c r="AG21" s="35">
        <f t="shared" si="2"/>
        <v>32</v>
      </c>
      <c r="AH21" s="39">
        <v>14</v>
      </c>
      <c r="AI21" s="7">
        <v>23</v>
      </c>
    </row>
    <row r="22" spans="1:35" ht="19.5" customHeight="1" thickBot="1" x14ac:dyDescent="0.35">
      <c r="A22" s="200">
        <v>3</v>
      </c>
      <c r="B22" s="142" t="s">
        <v>6</v>
      </c>
      <c r="C22" s="178" t="s">
        <v>266</v>
      </c>
      <c r="D22" s="201">
        <v>40</v>
      </c>
      <c r="E22" s="200">
        <v>11</v>
      </c>
      <c r="F22" s="200">
        <v>0</v>
      </c>
      <c r="G22" s="200">
        <v>13</v>
      </c>
      <c r="H22" s="201">
        <v>14</v>
      </c>
      <c r="I22" s="200">
        <v>45</v>
      </c>
      <c r="J22" s="201">
        <v>0</v>
      </c>
      <c r="K22" s="200">
        <v>17</v>
      </c>
      <c r="L22" s="201">
        <v>18</v>
      </c>
      <c r="M22" s="200">
        <v>38</v>
      </c>
      <c r="N22" s="201">
        <v>60</v>
      </c>
      <c r="O22" s="200">
        <v>0</v>
      </c>
      <c r="P22" s="185">
        <f t="shared" si="0"/>
        <v>256</v>
      </c>
      <c r="Q22" s="138">
        <v>6</v>
      </c>
      <c r="R22" s="178" t="s">
        <v>267</v>
      </c>
      <c r="S22" s="201">
        <v>0</v>
      </c>
      <c r="T22" s="200">
        <v>0</v>
      </c>
      <c r="U22" s="201">
        <v>0</v>
      </c>
      <c r="V22" s="200">
        <v>0</v>
      </c>
      <c r="W22" s="201">
        <v>0</v>
      </c>
      <c r="X22" s="200">
        <v>0</v>
      </c>
      <c r="Y22" s="201">
        <v>0</v>
      </c>
      <c r="Z22" s="200">
        <v>17</v>
      </c>
      <c r="AA22" s="201">
        <v>0</v>
      </c>
      <c r="AB22" s="200">
        <v>0</v>
      </c>
      <c r="AC22" s="201">
        <v>0</v>
      </c>
      <c r="AD22" s="200">
        <v>0</v>
      </c>
      <c r="AE22" s="57">
        <f t="shared" si="1"/>
        <v>17</v>
      </c>
      <c r="AF22" s="141">
        <v>28</v>
      </c>
      <c r="AG22" s="35">
        <f t="shared" si="2"/>
        <v>34</v>
      </c>
      <c r="AH22" s="31">
        <v>15</v>
      </c>
      <c r="AI22" s="8">
        <v>22</v>
      </c>
    </row>
    <row r="23" spans="1:35" ht="19.5" customHeight="1" thickBot="1" x14ac:dyDescent="0.35">
      <c r="A23" s="39">
        <v>34</v>
      </c>
      <c r="B23" s="149" t="s">
        <v>34</v>
      </c>
      <c r="C23" s="143" t="s">
        <v>252</v>
      </c>
      <c r="D23" s="199">
        <v>10</v>
      </c>
      <c r="E23" s="39">
        <v>11</v>
      </c>
      <c r="F23" s="39">
        <v>12</v>
      </c>
      <c r="G23" s="39">
        <v>39</v>
      </c>
      <c r="H23" s="199">
        <v>0</v>
      </c>
      <c r="I23" s="39">
        <v>0</v>
      </c>
      <c r="J23" s="199">
        <v>0</v>
      </c>
      <c r="K23" s="39">
        <v>0</v>
      </c>
      <c r="L23" s="199">
        <v>18</v>
      </c>
      <c r="M23" s="39">
        <v>0</v>
      </c>
      <c r="N23" s="199">
        <v>0</v>
      </c>
      <c r="O23" s="39">
        <v>0</v>
      </c>
      <c r="P23" s="185">
        <f t="shared" si="0"/>
        <v>90</v>
      </c>
      <c r="Q23" s="28">
        <v>25</v>
      </c>
      <c r="R23" s="143" t="s">
        <v>253</v>
      </c>
      <c r="S23" s="199">
        <v>0</v>
      </c>
      <c r="T23" s="39">
        <v>0</v>
      </c>
      <c r="U23" s="199">
        <v>0</v>
      </c>
      <c r="V23" s="39">
        <v>26</v>
      </c>
      <c r="W23" s="199">
        <v>56</v>
      </c>
      <c r="X23" s="39">
        <v>0</v>
      </c>
      <c r="Y23" s="199">
        <v>0</v>
      </c>
      <c r="Z23" s="39">
        <v>17</v>
      </c>
      <c r="AA23" s="199">
        <v>0</v>
      </c>
      <c r="AB23" s="39">
        <v>0</v>
      </c>
      <c r="AC23" s="199">
        <v>20</v>
      </c>
      <c r="AD23" s="39">
        <v>0</v>
      </c>
      <c r="AE23" s="57">
        <f t="shared" si="1"/>
        <v>119</v>
      </c>
      <c r="AF23" s="186">
        <v>10</v>
      </c>
      <c r="AG23" s="35">
        <f t="shared" si="2"/>
        <v>35</v>
      </c>
      <c r="AH23" s="39">
        <v>16</v>
      </c>
      <c r="AI23" s="7">
        <v>21</v>
      </c>
    </row>
    <row r="24" spans="1:35" ht="19.5" customHeight="1" thickBot="1" x14ac:dyDescent="0.35">
      <c r="A24" s="200">
        <v>9</v>
      </c>
      <c r="B24" s="142" t="s">
        <v>12</v>
      </c>
      <c r="C24" s="178" t="s">
        <v>256</v>
      </c>
      <c r="D24" s="201">
        <v>0</v>
      </c>
      <c r="E24" s="200">
        <v>11</v>
      </c>
      <c r="F24" s="200">
        <v>24</v>
      </c>
      <c r="G24" s="200">
        <v>0</v>
      </c>
      <c r="H24" s="201">
        <v>28</v>
      </c>
      <c r="I24" s="200">
        <v>15</v>
      </c>
      <c r="J24" s="201">
        <v>16</v>
      </c>
      <c r="K24" s="200">
        <v>0</v>
      </c>
      <c r="L24" s="201">
        <v>0</v>
      </c>
      <c r="M24" s="200">
        <v>19</v>
      </c>
      <c r="N24" s="201">
        <v>0</v>
      </c>
      <c r="O24" s="200">
        <v>0</v>
      </c>
      <c r="P24" s="185">
        <f t="shared" si="0"/>
        <v>113</v>
      </c>
      <c r="Q24" s="138">
        <v>22</v>
      </c>
      <c r="R24" s="178" t="s">
        <v>257</v>
      </c>
      <c r="S24" s="201">
        <v>0</v>
      </c>
      <c r="T24" s="200">
        <v>0</v>
      </c>
      <c r="U24" s="201">
        <v>12</v>
      </c>
      <c r="V24" s="200">
        <v>26</v>
      </c>
      <c r="W24" s="201">
        <v>28</v>
      </c>
      <c r="X24" s="200">
        <v>0</v>
      </c>
      <c r="Y24" s="201">
        <v>0</v>
      </c>
      <c r="Z24" s="200">
        <v>34</v>
      </c>
      <c r="AA24" s="201">
        <v>0</v>
      </c>
      <c r="AB24" s="200">
        <v>0</v>
      </c>
      <c r="AC24" s="201">
        <v>0</v>
      </c>
      <c r="AD24" s="200">
        <v>0</v>
      </c>
      <c r="AE24" s="57">
        <f t="shared" si="1"/>
        <v>100</v>
      </c>
      <c r="AF24" s="141">
        <v>13</v>
      </c>
      <c r="AG24" s="35">
        <f t="shared" si="2"/>
        <v>35</v>
      </c>
      <c r="AH24" s="31">
        <v>17</v>
      </c>
      <c r="AI24" s="8">
        <v>20</v>
      </c>
    </row>
    <row r="25" spans="1:35" ht="19.5" customHeight="1" thickBot="1" x14ac:dyDescent="0.35">
      <c r="A25" s="39">
        <v>6</v>
      </c>
      <c r="B25" s="149" t="s">
        <v>9</v>
      </c>
      <c r="C25" s="143" t="s">
        <v>258</v>
      </c>
      <c r="D25" s="199">
        <v>0</v>
      </c>
      <c r="E25" s="39">
        <v>0</v>
      </c>
      <c r="F25" s="39">
        <v>24</v>
      </c>
      <c r="G25" s="39">
        <v>26</v>
      </c>
      <c r="H25" s="199">
        <v>14</v>
      </c>
      <c r="I25" s="39">
        <v>15</v>
      </c>
      <c r="J25" s="199">
        <v>0</v>
      </c>
      <c r="K25" s="39">
        <v>0</v>
      </c>
      <c r="L25" s="199">
        <v>18</v>
      </c>
      <c r="M25" s="39">
        <v>19</v>
      </c>
      <c r="N25" s="199">
        <v>40</v>
      </c>
      <c r="O25" s="39">
        <v>0</v>
      </c>
      <c r="P25" s="185">
        <f t="shared" si="0"/>
        <v>156</v>
      </c>
      <c r="Q25" s="28">
        <v>15</v>
      </c>
      <c r="R25" s="143" t="s">
        <v>259</v>
      </c>
      <c r="S25" s="199">
        <v>0</v>
      </c>
      <c r="T25" s="39">
        <v>11</v>
      </c>
      <c r="U25" s="199">
        <v>12</v>
      </c>
      <c r="V25" s="39">
        <v>0</v>
      </c>
      <c r="W25" s="199">
        <v>14</v>
      </c>
      <c r="X25" s="39">
        <v>0</v>
      </c>
      <c r="Y25" s="199">
        <v>0</v>
      </c>
      <c r="Z25" s="39">
        <v>17</v>
      </c>
      <c r="AA25" s="199">
        <v>18</v>
      </c>
      <c r="AB25" s="39">
        <v>0</v>
      </c>
      <c r="AC25" s="199">
        <v>0</v>
      </c>
      <c r="AD25" s="39">
        <v>0</v>
      </c>
      <c r="AE25" s="57">
        <f t="shared" si="1"/>
        <v>72</v>
      </c>
      <c r="AF25" s="186">
        <v>20</v>
      </c>
      <c r="AG25" s="35">
        <f t="shared" si="2"/>
        <v>35</v>
      </c>
      <c r="AH25" s="39">
        <v>18</v>
      </c>
      <c r="AI25" s="7">
        <v>19</v>
      </c>
    </row>
    <row r="26" spans="1:35" ht="19.5" customHeight="1" thickBot="1" x14ac:dyDescent="0.35">
      <c r="A26" s="216">
        <v>33</v>
      </c>
      <c r="B26" s="142" t="s">
        <v>33</v>
      </c>
      <c r="C26" s="178" t="s">
        <v>289</v>
      </c>
      <c r="D26" s="217">
        <v>20</v>
      </c>
      <c r="E26" s="216">
        <v>0</v>
      </c>
      <c r="F26" s="216">
        <v>12</v>
      </c>
      <c r="G26" s="216">
        <v>0</v>
      </c>
      <c r="H26" s="217">
        <v>28</v>
      </c>
      <c r="I26" s="216">
        <v>15</v>
      </c>
      <c r="J26" s="217">
        <v>16</v>
      </c>
      <c r="K26" s="216">
        <v>0</v>
      </c>
      <c r="L26" s="217">
        <v>0</v>
      </c>
      <c r="M26" s="216">
        <v>76</v>
      </c>
      <c r="N26" s="217">
        <v>60</v>
      </c>
      <c r="O26" s="216">
        <v>0</v>
      </c>
      <c r="P26" s="185">
        <f t="shared" si="0"/>
        <v>227</v>
      </c>
      <c r="Q26" s="138">
        <v>9</v>
      </c>
      <c r="R26" s="178" t="s">
        <v>290</v>
      </c>
      <c r="S26" s="217">
        <v>0</v>
      </c>
      <c r="T26" s="216">
        <v>11</v>
      </c>
      <c r="U26" s="217">
        <v>0</v>
      </c>
      <c r="V26" s="216">
        <v>0</v>
      </c>
      <c r="W26" s="217">
        <v>14</v>
      </c>
      <c r="X26" s="216">
        <v>0</v>
      </c>
      <c r="Y26" s="217">
        <v>0</v>
      </c>
      <c r="Z26" s="216">
        <v>0</v>
      </c>
      <c r="AA26" s="217">
        <v>0</v>
      </c>
      <c r="AB26" s="216">
        <v>0</v>
      </c>
      <c r="AC26" s="217">
        <v>0</v>
      </c>
      <c r="AD26" s="216">
        <v>0</v>
      </c>
      <c r="AE26" s="57">
        <f t="shared" si="1"/>
        <v>25</v>
      </c>
      <c r="AF26" s="141">
        <v>27</v>
      </c>
      <c r="AG26" s="35">
        <f t="shared" si="2"/>
        <v>36</v>
      </c>
      <c r="AH26" s="31">
        <v>19</v>
      </c>
      <c r="AI26" s="8">
        <v>18</v>
      </c>
    </row>
    <row r="27" spans="1:35" ht="19.5" customHeight="1" thickBot="1" x14ac:dyDescent="0.35">
      <c r="A27" s="39">
        <v>8</v>
      </c>
      <c r="B27" s="149" t="s">
        <v>11</v>
      </c>
      <c r="C27" s="143" t="s">
        <v>233</v>
      </c>
      <c r="D27" s="199">
        <v>20</v>
      </c>
      <c r="E27" s="39">
        <v>22</v>
      </c>
      <c r="F27" s="39">
        <v>24</v>
      </c>
      <c r="G27" s="39">
        <v>0</v>
      </c>
      <c r="H27" s="199">
        <v>0</v>
      </c>
      <c r="I27" s="39">
        <v>0</v>
      </c>
      <c r="J27" s="199">
        <v>0</v>
      </c>
      <c r="K27" s="39">
        <v>17</v>
      </c>
      <c r="L27" s="199">
        <v>36</v>
      </c>
      <c r="M27" s="39">
        <v>38</v>
      </c>
      <c r="N27" s="199">
        <v>20</v>
      </c>
      <c r="O27" s="39">
        <v>0</v>
      </c>
      <c r="P27" s="185">
        <f t="shared" si="0"/>
        <v>177</v>
      </c>
      <c r="Q27" s="28">
        <v>11</v>
      </c>
      <c r="R27" s="143" t="s">
        <v>236</v>
      </c>
      <c r="S27" s="199">
        <v>10</v>
      </c>
      <c r="T27" s="39">
        <v>0</v>
      </c>
      <c r="U27" s="199">
        <v>0</v>
      </c>
      <c r="V27" s="39">
        <v>0</v>
      </c>
      <c r="W27" s="199">
        <v>0</v>
      </c>
      <c r="X27" s="39">
        <v>0</v>
      </c>
      <c r="Y27" s="199">
        <v>0</v>
      </c>
      <c r="Z27" s="39">
        <v>0</v>
      </c>
      <c r="AA27" s="199">
        <v>18</v>
      </c>
      <c r="AB27" s="39">
        <v>19</v>
      </c>
      <c r="AC27" s="199">
        <v>0</v>
      </c>
      <c r="AD27" s="39">
        <v>0</v>
      </c>
      <c r="AE27" s="57">
        <f t="shared" si="1"/>
        <v>47</v>
      </c>
      <c r="AF27" s="186">
        <v>25</v>
      </c>
      <c r="AG27" s="35">
        <f t="shared" si="2"/>
        <v>36</v>
      </c>
      <c r="AH27" s="39">
        <v>20</v>
      </c>
      <c r="AI27" s="7">
        <v>17</v>
      </c>
    </row>
    <row r="28" spans="1:35" ht="19.5" customHeight="1" thickBot="1" x14ac:dyDescent="0.35">
      <c r="A28" s="200">
        <v>11</v>
      </c>
      <c r="B28" s="142" t="s">
        <v>14</v>
      </c>
      <c r="C28" s="178" t="s">
        <v>254</v>
      </c>
      <c r="D28" s="201">
        <v>0</v>
      </c>
      <c r="E28" s="200">
        <v>0</v>
      </c>
      <c r="F28" s="200">
        <v>12</v>
      </c>
      <c r="G28" s="200">
        <v>0</v>
      </c>
      <c r="H28" s="201">
        <v>0</v>
      </c>
      <c r="I28" s="200">
        <v>0</v>
      </c>
      <c r="J28" s="201">
        <v>16</v>
      </c>
      <c r="K28" s="200">
        <v>17</v>
      </c>
      <c r="L28" s="201">
        <v>18</v>
      </c>
      <c r="M28" s="200">
        <v>0</v>
      </c>
      <c r="N28" s="201">
        <v>80</v>
      </c>
      <c r="O28" s="200">
        <v>0</v>
      </c>
      <c r="P28" s="185">
        <f t="shared" si="0"/>
        <v>143</v>
      </c>
      <c r="Q28" s="138">
        <v>19</v>
      </c>
      <c r="R28" s="178" t="s">
        <v>255</v>
      </c>
      <c r="S28" s="201">
        <v>0</v>
      </c>
      <c r="T28" s="200">
        <v>22</v>
      </c>
      <c r="U28" s="201">
        <v>0</v>
      </c>
      <c r="V28" s="200">
        <v>0</v>
      </c>
      <c r="W28" s="201">
        <v>14</v>
      </c>
      <c r="X28" s="200">
        <v>0</v>
      </c>
      <c r="Y28" s="201">
        <v>48</v>
      </c>
      <c r="Z28" s="200">
        <v>0</v>
      </c>
      <c r="AA28" s="201">
        <v>0</v>
      </c>
      <c r="AB28" s="200">
        <v>0</v>
      </c>
      <c r="AC28" s="201">
        <v>0</v>
      </c>
      <c r="AD28" s="200">
        <v>0</v>
      </c>
      <c r="AE28" s="57">
        <f t="shared" si="1"/>
        <v>84</v>
      </c>
      <c r="AF28" s="141">
        <v>17</v>
      </c>
      <c r="AG28" s="35">
        <f t="shared" si="2"/>
        <v>36</v>
      </c>
      <c r="AH28" s="31">
        <v>21</v>
      </c>
      <c r="AI28" s="8">
        <v>16</v>
      </c>
    </row>
    <row r="29" spans="1:35" ht="19.5" customHeight="1" thickBot="1" x14ac:dyDescent="0.35">
      <c r="A29" s="39">
        <v>32</v>
      </c>
      <c r="B29" s="149" t="s">
        <v>32</v>
      </c>
      <c r="C29" s="143" t="s">
        <v>268</v>
      </c>
      <c r="D29" s="213">
        <v>0</v>
      </c>
      <c r="E29" s="39">
        <v>0</v>
      </c>
      <c r="F29" s="39">
        <v>36</v>
      </c>
      <c r="G29" s="39">
        <v>0</v>
      </c>
      <c r="H29" s="213">
        <v>0</v>
      </c>
      <c r="I29" s="39">
        <v>0</v>
      </c>
      <c r="J29" s="213">
        <v>16</v>
      </c>
      <c r="K29" s="39">
        <v>0</v>
      </c>
      <c r="L29" s="213">
        <v>0</v>
      </c>
      <c r="M29" s="39">
        <v>38</v>
      </c>
      <c r="N29" s="213">
        <v>20</v>
      </c>
      <c r="O29" s="39">
        <v>0</v>
      </c>
      <c r="P29" s="185">
        <f t="shared" si="0"/>
        <v>110</v>
      </c>
      <c r="Q29" s="28">
        <v>23</v>
      </c>
      <c r="R29" s="143" t="s">
        <v>269</v>
      </c>
      <c r="S29" s="213">
        <v>0</v>
      </c>
      <c r="T29" s="39">
        <v>0</v>
      </c>
      <c r="U29" s="213">
        <v>0</v>
      </c>
      <c r="V29" s="39">
        <v>13</v>
      </c>
      <c r="W29" s="213">
        <v>0</v>
      </c>
      <c r="X29" s="39">
        <v>0</v>
      </c>
      <c r="Y29" s="213">
        <v>16</v>
      </c>
      <c r="Z29" s="39">
        <v>0</v>
      </c>
      <c r="AA29" s="213">
        <v>18</v>
      </c>
      <c r="AB29" s="39">
        <v>19</v>
      </c>
      <c r="AC29" s="213">
        <v>20</v>
      </c>
      <c r="AD29" s="39">
        <v>0</v>
      </c>
      <c r="AE29" s="57">
        <f t="shared" si="1"/>
        <v>86</v>
      </c>
      <c r="AF29" s="186">
        <v>16</v>
      </c>
      <c r="AG29" s="35">
        <f t="shared" si="2"/>
        <v>39</v>
      </c>
      <c r="AH29" s="39">
        <v>22</v>
      </c>
      <c r="AI29" s="7">
        <v>15</v>
      </c>
    </row>
    <row r="30" spans="1:35" ht="19.5" customHeight="1" thickBot="1" x14ac:dyDescent="0.35">
      <c r="A30" s="216">
        <v>30</v>
      </c>
      <c r="B30" s="142" t="s">
        <v>30</v>
      </c>
      <c r="C30" s="178" t="s">
        <v>248</v>
      </c>
      <c r="D30" s="214">
        <v>0</v>
      </c>
      <c r="E30" s="216">
        <v>0</v>
      </c>
      <c r="F30" s="164">
        <v>12</v>
      </c>
      <c r="G30" s="216">
        <v>0</v>
      </c>
      <c r="H30" s="217">
        <v>0</v>
      </c>
      <c r="I30" s="216">
        <v>0</v>
      </c>
      <c r="J30" s="217">
        <v>16</v>
      </c>
      <c r="K30" s="216">
        <v>0</v>
      </c>
      <c r="L30" s="217">
        <v>18</v>
      </c>
      <c r="M30" s="216">
        <v>0</v>
      </c>
      <c r="N30" s="217">
        <v>0</v>
      </c>
      <c r="O30" s="216">
        <v>50</v>
      </c>
      <c r="P30" s="185">
        <f t="shared" si="0"/>
        <v>96</v>
      </c>
      <c r="Q30" s="138">
        <v>24</v>
      </c>
      <c r="R30" s="178" t="s">
        <v>249</v>
      </c>
      <c r="S30" s="217">
        <v>0</v>
      </c>
      <c r="T30" s="216">
        <v>0</v>
      </c>
      <c r="U30" s="217">
        <v>0</v>
      </c>
      <c r="V30" s="216">
        <v>13</v>
      </c>
      <c r="W30" s="217">
        <v>0</v>
      </c>
      <c r="X30" s="216">
        <v>15</v>
      </c>
      <c r="Y30" s="217">
        <v>0</v>
      </c>
      <c r="Z30" s="216">
        <v>17</v>
      </c>
      <c r="AA30" s="217">
        <v>18</v>
      </c>
      <c r="AB30" s="216">
        <v>0</v>
      </c>
      <c r="AC30" s="217">
        <v>20</v>
      </c>
      <c r="AD30" s="216">
        <v>0</v>
      </c>
      <c r="AE30" s="57">
        <f t="shared" si="1"/>
        <v>83</v>
      </c>
      <c r="AF30" s="141">
        <v>18</v>
      </c>
      <c r="AG30" s="35">
        <f t="shared" si="2"/>
        <v>42</v>
      </c>
      <c r="AH30" s="31">
        <v>23</v>
      </c>
      <c r="AI30" s="8">
        <v>14</v>
      </c>
    </row>
    <row r="31" spans="1:35" ht="19.5" customHeight="1" thickBot="1" x14ac:dyDescent="0.35">
      <c r="A31" s="39">
        <v>25</v>
      </c>
      <c r="B31" s="149" t="s">
        <v>25</v>
      </c>
      <c r="C31" s="143" t="s">
        <v>291</v>
      </c>
      <c r="D31" s="213">
        <v>10</v>
      </c>
      <c r="E31" s="39">
        <v>0</v>
      </c>
      <c r="F31" s="39">
        <v>12</v>
      </c>
      <c r="G31" s="39">
        <v>0</v>
      </c>
      <c r="H31" s="213">
        <v>0</v>
      </c>
      <c r="I31" s="39">
        <v>0</v>
      </c>
      <c r="J31" s="213">
        <v>0</v>
      </c>
      <c r="K31" s="39">
        <v>0</v>
      </c>
      <c r="L31" s="213">
        <v>54</v>
      </c>
      <c r="M31" s="39">
        <v>19</v>
      </c>
      <c r="N31" s="213">
        <v>20</v>
      </c>
      <c r="O31" s="39">
        <v>0</v>
      </c>
      <c r="P31" s="185">
        <f t="shared" si="0"/>
        <v>115</v>
      </c>
      <c r="Q31" s="28">
        <v>21</v>
      </c>
      <c r="R31" s="143" t="s">
        <v>292</v>
      </c>
      <c r="S31" s="213">
        <v>0</v>
      </c>
      <c r="T31" s="39">
        <v>22</v>
      </c>
      <c r="U31" s="213">
        <v>0</v>
      </c>
      <c r="V31" s="39">
        <v>0</v>
      </c>
      <c r="W31" s="213">
        <v>0</v>
      </c>
      <c r="X31" s="39">
        <v>15</v>
      </c>
      <c r="Y31" s="213">
        <v>0</v>
      </c>
      <c r="Z31" s="39">
        <v>0</v>
      </c>
      <c r="AA31" s="213">
        <v>0</v>
      </c>
      <c r="AB31" s="39">
        <v>19</v>
      </c>
      <c r="AC31" s="213">
        <v>0</v>
      </c>
      <c r="AD31" s="39">
        <v>0</v>
      </c>
      <c r="AE31" s="57">
        <f t="shared" si="1"/>
        <v>56</v>
      </c>
      <c r="AF31" s="186">
        <v>24</v>
      </c>
      <c r="AG31" s="35">
        <f t="shared" si="2"/>
        <v>45</v>
      </c>
      <c r="AH31" s="39">
        <v>24</v>
      </c>
      <c r="AI31" s="7">
        <v>13</v>
      </c>
    </row>
    <row r="32" spans="1:35" ht="19.5" customHeight="1" thickBot="1" x14ac:dyDescent="0.35">
      <c r="A32" s="216">
        <v>13</v>
      </c>
      <c r="B32" s="142" t="s">
        <v>16</v>
      </c>
      <c r="C32" s="178" t="s">
        <v>250</v>
      </c>
      <c r="D32" s="217">
        <v>0</v>
      </c>
      <c r="E32" s="216">
        <v>11</v>
      </c>
      <c r="F32" s="216">
        <v>12</v>
      </c>
      <c r="G32" s="216">
        <v>0</v>
      </c>
      <c r="H32" s="217">
        <v>0</v>
      </c>
      <c r="I32" s="216">
        <v>0</v>
      </c>
      <c r="J32" s="217">
        <v>0</v>
      </c>
      <c r="K32" s="216">
        <v>0</v>
      </c>
      <c r="L32" s="217">
        <v>0</v>
      </c>
      <c r="M32" s="216">
        <v>0</v>
      </c>
      <c r="N32" s="217">
        <v>40</v>
      </c>
      <c r="O32" s="216">
        <v>0</v>
      </c>
      <c r="P32" s="185">
        <f t="shared" si="0"/>
        <v>63</v>
      </c>
      <c r="Q32" s="138">
        <v>27</v>
      </c>
      <c r="R32" s="178" t="s">
        <v>251</v>
      </c>
      <c r="S32" s="217">
        <v>10</v>
      </c>
      <c r="T32" s="216">
        <v>0</v>
      </c>
      <c r="U32" s="217">
        <v>0</v>
      </c>
      <c r="V32" s="216">
        <v>0</v>
      </c>
      <c r="W32" s="217">
        <v>14</v>
      </c>
      <c r="X32" s="216">
        <v>0</v>
      </c>
      <c r="Y32" s="217">
        <v>16</v>
      </c>
      <c r="Z32" s="216">
        <v>0</v>
      </c>
      <c r="AA32" s="217">
        <v>0</v>
      </c>
      <c r="AB32" s="216">
        <v>38</v>
      </c>
      <c r="AC32" s="217">
        <v>0</v>
      </c>
      <c r="AD32" s="216">
        <v>0</v>
      </c>
      <c r="AE32" s="57">
        <f t="shared" si="1"/>
        <v>78</v>
      </c>
      <c r="AF32" s="141">
        <v>19</v>
      </c>
      <c r="AG32" s="35">
        <f t="shared" si="2"/>
        <v>46</v>
      </c>
      <c r="AH32" s="31">
        <v>25</v>
      </c>
      <c r="AI32" s="8">
        <v>12</v>
      </c>
    </row>
    <row r="33" spans="1:35" ht="19.5" customHeight="1" thickBot="1" x14ac:dyDescent="0.35">
      <c r="A33" s="39">
        <v>18</v>
      </c>
      <c r="B33" s="149" t="s">
        <v>20</v>
      </c>
      <c r="C33" s="143" t="s">
        <v>281</v>
      </c>
      <c r="D33" s="213">
        <v>0</v>
      </c>
      <c r="E33" s="39">
        <v>22</v>
      </c>
      <c r="F33" s="39">
        <v>0</v>
      </c>
      <c r="G33" s="39">
        <v>13</v>
      </c>
      <c r="H33" s="213">
        <v>0</v>
      </c>
      <c r="I33" s="39">
        <v>15</v>
      </c>
      <c r="J33" s="213">
        <v>0</v>
      </c>
      <c r="K33" s="39">
        <v>17</v>
      </c>
      <c r="L33" s="213">
        <v>18</v>
      </c>
      <c r="M33" s="39">
        <v>0</v>
      </c>
      <c r="N33" s="213">
        <v>60</v>
      </c>
      <c r="O33" s="39">
        <v>0</v>
      </c>
      <c r="P33" s="185">
        <f t="shared" si="0"/>
        <v>145</v>
      </c>
      <c r="Q33" s="28">
        <v>18</v>
      </c>
      <c r="R33" s="143" t="s">
        <v>282</v>
      </c>
      <c r="S33" s="213">
        <v>0</v>
      </c>
      <c r="T33" s="39">
        <v>0</v>
      </c>
      <c r="U33" s="213">
        <v>0</v>
      </c>
      <c r="V33" s="39">
        <v>0</v>
      </c>
      <c r="W33" s="213">
        <v>0</v>
      </c>
      <c r="X33" s="39">
        <v>0</v>
      </c>
      <c r="Y33" s="213">
        <v>0</v>
      </c>
      <c r="Z33" s="39">
        <v>0</v>
      </c>
      <c r="AA33" s="213">
        <v>0</v>
      </c>
      <c r="AB33" s="39">
        <v>0</v>
      </c>
      <c r="AC33" s="213">
        <v>0</v>
      </c>
      <c r="AD33" s="39">
        <v>0</v>
      </c>
      <c r="AE33" s="57">
        <f t="shared" si="1"/>
        <v>0</v>
      </c>
      <c r="AF33" s="186">
        <v>29</v>
      </c>
      <c r="AG33" s="35">
        <f t="shared" si="2"/>
        <v>47</v>
      </c>
      <c r="AH33" s="39">
        <v>26</v>
      </c>
      <c r="AI33" s="7">
        <v>11</v>
      </c>
    </row>
    <row r="34" spans="1:35" ht="19.5" customHeight="1" thickBot="1" x14ac:dyDescent="0.35">
      <c r="A34" s="216">
        <v>26</v>
      </c>
      <c r="B34" s="142" t="s">
        <v>26</v>
      </c>
      <c r="C34" s="178" t="s">
        <v>271</v>
      </c>
      <c r="D34" s="217">
        <v>0</v>
      </c>
      <c r="E34" s="216">
        <v>0</v>
      </c>
      <c r="F34" s="216">
        <v>0</v>
      </c>
      <c r="G34" s="216">
        <v>13</v>
      </c>
      <c r="H34" s="217">
        <v>0</v>
      </c>
      <c r="I34" s="216">
        <v>0</v>
      </c>
      <c r="J34" s="217">
        <v>0</v>
      </c>
      <c r="K34" s="216">
        <v>17</v>
      </c>
      <c r="L34" s="217">
        <v>0</v>
      </c>
      <c r="M34" s="216">
        <v>0</v>
      </c>
      <c r="N34" s="217">
        <v>40</v>
      </c>
      <c r="O34" s="216">
        <v>0</v>
      </c>
      <c r="P34" s="185">
        <f t="shared" si="0"/>
        <v>70</v>
      </c>
      <c r="Q34" s="138">
        <v>26</v>
      </c>
      <c r="R34" s="178" t="s">
        <v>272</v>
      </c>
      <c r="S34" s="217">
        <v>0</v>
      </c>
      <c r="T34" s="216">
        <v>11</v>
      </c>
      <c r="U34" s="217">
        <v>0</v>
      </c>
      <c r="V34" s="216">
        <v>13</v>
      </c>
      <c r="W34" s="217">
        <v>0</v>
      </c>
      <c r="X34" s="216">
        <v>0</v>
      </c>
      <c r="Y34" s="217">
        <v>0</v>
      </c>
      <c r="Z34" s="216">
        <v>0</v>
      </c>
      <c r="AA34" s="217">
        <v>0</v>
      </c>
      <c r="AB34" s="216">
        <v>38</v>
      </c>
      <c r="AC34" s="217">
        <v>0</v>
      </c>
      <c r="AD34" s="216">
        <v>0</v>
      </c>
      <c r="AE34" s="57">
        <f t="shared" si="1"/>
        <v>62</v>
      </c>
      <c r="AF34" s="141">
        <v>21</v>
      </c>
      <c r="AG34" s="35">
        <f t="shared" si="2"/>
        <v>47</v>
      </c>
      <c r="AH34" s="31">
        <v>27</v>
      </c>
      <c r="AI34" s="8">
        <v>10</v>
      </c>
    </row>
    <row r="35" spans="1:35" ht="19.5" customHeight="1" thickBot="1" x14ac:dyDescent="0.35">
      <c r="A35" s="39">
        <v>4</v>
      </c>
      <c r="B35" s="149" t="s">
        <v>7</v>
      </c>
      <c r="C35" s="143" t="s">
        <v>246</v>
      </c>
      <c r="D35" s="199">
        <v>0</v>
      </c>
      <c r="E35" s="39">
        <v>11</v>
      </c>
      <c r="F35" s="39">
        <v>0</v>
      </c>
      <c r="G35" s="39">
        <v>13</v>
      </c>
      <c r="H35" s="199">
        <v>0</v>
      </c>
      <c r="I35" s="39">
        <v>0</v>
      </c>
      <c r="J35" s="199">
        <v>0</v>
      </c>
      <c r="K35" s="39">
        <v>0</v>
      </c>
      <c r="L35" s="199">
        <v>18</v>
      </c>
      <c r="M35" s="39">
        <v>0</v>
      </c>
      <c r="N35" s="199">
        <v>20</v>
      </c>
      <c r="O35" s="39">
        <v>0</v>
      </c>
      <c r="P35" s="185">
        <f t="shared" si="0"/>
        <v>62</v>
      </c>
      <c r="Q35" s="28">
        <v>28</v>
      </c>
      <c r="R35" s="143" t="s">
        <v>247</v>
      </c>
      <c r="S35" s="199">
        <v>0</v>
      </c>
      <c r="T35" s="39">
        <v>11</v>
      </c>
      <c r="U35" s="199">
        <v>12</v>
      </c>
      <c r="V35" s="39">
        <v>0</v>
      </c>
      <c r="W35" s="199">
        <v>0</v>
      </c>
      <c r="X35" s="39">
        <v>0</v>
      </c>
      <c r="Y35" s="199">
        <v>16</v>
      </c>
      <c r="Z35" s="39">
        <v>0</v>
      </c>
      <c r="AA35" s="199">
        <v>0</v>
      </c>
      <c r="AB35" s="39">
        <v>19</v>
      </c>
      <c r="AC35" s="199">
        <v>0</v>
      </c>
      <c r="AD35" s="39">
        <v>0</v>
      </c>
      <c r="AE35" s="57">
        <f t="shared" si="1"/>
        <v>58</v>
      </c>
      <c r="AF35" s="186">
        <v>23</v>
      </c>
      <c r="AG35" s="35">
        <f t="shared" si="2"/>
        <v>51</v>
      </c>
      <c r="AH35" s="39">
        <v>28</v>
      </c>
      <c r="AI35" s="7">
        <v>9</v>
      </c>
    </row>
    <row r="36" spans="1:35" ht="19.5" customHeight="1" thickBot="1" x14ac:dyDescent="0.35">
      <c r="A36" s="216">
        <v>22</v>
      </c>
      <c r="B36" s="142" t="s">
        <v>35</v>
      </c>
      <c r="C36" s="178" t="s">
        <v>273</v>
      </c>
      <c r="D36" s="217">
        <v>0</v>
      </c>
      <c r="E36" s="216">
        <v>0</v>
      </c>
      <c r="F36" s="216">
        <v>0</v>
      </c>
      <c r="G36" s="216">
        <v>0</v>
      </c>
      <c r="H36" s="217">
        <v>0</v>
      </c>
      <c r="I36" s="216">
        <v>0</v>
      </c>
      <c r="J36" s="217">
        <v>0</v>
      </c>
      <c r="K36" s="216">
        <v>0</v>
      </c>
      <c r="L36" s="217">
        <v>18</v>
      </c>
      <c r="M36" s="216">
        <v>0</v>
      </c>
      <c r="N36" s="217">
        <v>0</v>
      </c>
      <c r="O36" s="216">
        <v>0</v>
      </c>
      <c r="P36" s="185">
        <f t="shared" si="0"/>
        <v>18</v>
      </c>
      <c r="Q36" s="138">
        <v>29</v>
      </c>
      <c r="R36" s="178" t="s">
        <v>274</v>
      </c>
      <c r="S36" s="217">
        <v>0</v>
      </c>
      <c r="T36" s="216">
        <v>0</v>
      </c>
      <c r="U36" s="217">
        <v>0</v>
      </c>
      <c r="V36" s="216">
        <v>0</v>
      </c>
      <c r="W36" s="217">
        <v>0</v>
      </c>
      <c r="X36" s="216">
        <v>0</v>
      </c>
      <c r="Y36" s="217">
        <v>0</v>
      </c>
      <c r="Z36" s="216">
        <v>0</v>
      </c>
      <c r="AA36" s="217">
        <v>36</v>
      </c>
      <c r="AB36" s="216">
        <v>0</v>
      </c>
      <c r="AC36" s="217">
        <v>0</v>
      </c>
      <c r="AD36" s="216">
        <v>0</v>
      </c>
      <c r="AE36" s="57">
        <f t="shared" si="1"/>
        <v>36</v>
      </c>
      <c r="AF36" s="141">
        <v>26</v>
      </c>
      <c r="AG36" s="35">
        <f t="shared" si="2"/>
        <v>55</v>
      </c>
      <c r="AH36" s="31">
        <v>29</v>
      </c>
      <c r="AI36" s="8">
        <v>8</v>
      </c>
    </row>
    <row r="37" spans="1:35" ht="19.5" customHeight="1" thickBot="1" x14ac:dyDescent="0.35">
      <c r="A37" s="39">
        <v>16</v>
      </c>
      <c r="B37" s="149" t="s">
        <v>19</v>
      </c>
      <c r="C37" s="143"/>
      <c r="D37" s="213"/>
      <c r="E37" s="39"/>
      <c r="F37" s="39"/>
      <c r="G37" s="39"/>
      <c r="H37" s="213"/>
      <c r="I37" s="39"/>
      <c r="J37" s="213"/>
      <c r="K37" s="39"/>
      <c r="L37" s="213"/>
      <c r="M37" s="39"/>
      <c r="N37" s="213"/>
      <c r="O37" s="39"/>
      <c r="P37" s="185">
        <f t="shared" si="0"/>
        <v>0</v>
      </c>
      <c r="Q37" s="28"/>
      <c r="R37" s="143"/>
      <c r="S37" s="213"/>
      <c r="T37" s="39"/>
      <c r="U37" s="213"/>
      <c r="V37" s="39"/>
      <c r="W37" s="213"/>
      <c r="X37" s="39"/>
      <c r="Y37" s="213"/>
      <c r="Z37" s="39"/>
      <c r="AA37" s="213"/>
      <c r="AB37" s="39"/>
      <c r="AC37" s="213"/>
      <c r="AD37" s="39"/>
      <c r="AE37" s="57">
        <f t="shared" si="1"/>
        <v>0</v>
      </c>
      <c r="AF37" s="186"/>
      <c r="AG37" s="35">
        <f t="shared" si="2"/>
        <v>0</v>
      </c>
      <c r="AH37" s="39">
        <v>30</v>
      </c>
      <c r="AI37" s="7">
        <v>-5</v>
      </c>
    </row>
    <row r="38" spans="1:35" ht="19.5" customHeight="1" thickBot="1" x14ac:dyDescent="0.35">
      <c r="A38" s="200">
        <v>17</v>
      </c>
      <c r="B38" s="142" t="s">
        <v>37</v>
      </c>
      <c r="C38" s="178"/>
      <c r="D38" s="201"/>
      <c r="E38" s="200"/>
      <c r="F38" s="200"/>
      <c r="G38" s="200"/>
      <c r="H38" s="201"/>
      <c r="I38" s="200"/>
      <c r="J38" s="201"/>
      <c r="K38" s="200"/>
      <c r="L38" s="201"/>
      <c r="M38" s="200"/>
      <c r="N38" s="201"/>
      <c r="O38" s="200"/>
      <c r="P38" s="185">
        <f t="shared" si="0"/>
        <v>0</v>
      </c>
      <c r="Q38" s="138"/>
      <c r="R38" s="178"/>
      <c r="S38" s="201"/>
      <c r="T38" s="200"/>
      <c r="U38" s="201"/>
      <c r="V38" s="200"/>
      <c r="W38" s="201"/>
      <c r="X38" s="200"/>
      <c r="Y38" s="201"/>
      <c r="Z38" s="200"/>
      <c r="AA38" s="201"/>
      <c r="AB38" s="200"/>
      <c r="AC38" s="201"/>
      <c r="AD38" s="200"/>
      <c r="AE38" s="57">
        <f t="shared" si="1"/>
        <v>0</v>
      </c>
      <c r="AF38" s="141"/>
      <c r="AG38" s="35">
        <f t="shared" si="2"/>
        <v>0</v>
      </c>
      <c r="AH38" s="31">
        <v>30</v>
      </c>
      <c r="AI38" s="8">
        <v>-5</v>
      </c>
    </row>
    <row r="39" spans="1:35" ht="19.5" customHeight="1" thickBot="1" x14ac:dyDescent="0.35">
      <c r="A39" s="39">
        <v>20</v>
      </c>
      <c r="B39" s="149" t="s">
        <v>22</v>
      </c>
      <c r="C39" s="143"/>
      <c r="D39" s="199"/>
      <c r="E39" s="39"/>
      <c r="F39" s="39"/>
      <c r="G39" s="39"/>
      <c r="H39" s="199"/>
      <c r="I39" s="39"/>
      <c r="J39" s="199"/>
      <c r="K39" s="39"/>
      <c r="L39" s="199"/>
      <c r="M39" s="39"/>
      <c r="N39" s="199"/>
      <c r="O39" s="39"/>
      <c r="P39" s="185">
        <f t="shared" si="0"/>
        <v>0</v>
      </c>
      <c r="Q39" s="28"/>
      <c r="R39" s="143"/>
      <c r="S39" s="199"/>
      <c r="T39" s="39"/>
      <c r="U39" s="199"/>
      <c r="V39" s="39"/>
      <c r="W39" s="199"/>
      <c r="X39" s="39"/>
      <c r="Y39" s="199"/>
      <c r="Z39" s="39"/>
      <c r="AA39" s="199"/>
      <c r="AB39" s="39"/>
      <c r="AC39" s="199"/>
      <c r="AD39" s="39"/>
      <c r="AE39" s="57">
        <f t="shared" si="1"/>
        <v>0</v>
      </c>
      <c r="AF39" s="186"/>
      <c r="AG39" s="35">
        <f t="shared" si="2"/>
        <v>0</v>
      </c>
      <c r="AH39" s="39">
        <v>30</v>
      </c>
      <c r="AI39" s="7">
        <v>-5</v>
      </c>
    </row>
    <row r="40" spans="1:35" ht="19.5" customHeight="1" thickBot="1" x14ac:dyDescent="0.35">
      <c r="A40" s="200">
        <v>21</v>
      </c>
      <c r="B40" s="142" t="s">
        <v>23</v>
      </c>
      <c r="C40" s="178"/>
      <c r="D40" s="201"/>
      <c r="E40" s="200"/>
      <c r="F40" s="200"/>
      <c r="G40" s="200"/>
      <c r="H40" s="201"/>
      <c r="I40" s="200"/>
      <c r="J40" s="201"/>
      <c r="K40" s="200"/>
      <c r="L40" s="201"/>
      <c r="M40" s="200"/>
      <c r="N40" s="201"/>
      <c r="O40" s="200"/>
      <c r="P40" s="185">
        <f t="shared" si="0"/>
        <v>0</v>
      </c>
      <c r="Q40" s="138"/>
      <c r="R40" s="178"/>
      <c r="S40" s="201"/>
      <c r="T40" s="200"/>
      <c r="U40" s="201"/>
      <c r="V40" s="200"/>
      <c r="W40" s="201"/>
      <c r="X40" s="200"/>
      <c r="Y40" s="201"/>
      <c r="Z40" s="200"/>
      <c r="AA40" s="201"/>
      <c r="AB40" s="200"/>
      <c r="AC40" s="201"/>
      <c r="AD40" s="200"/>
      <c r="AE40" s="57">
        <f t="shared" si="1"/>
        <v>0</v>
      </c>
      <c r="AF40" s="141"/>
      <c r="AG40" s="35">
        <f t="shared" si="2"/>
        <v>0</v>
      </c>
      <c r="AH40" s="31">
        <v>30</v>
      </c>
      <c r="AI40" s="8">
        <v>-5</v>
      </c>
    </row>
    <row r="41" spans="1:35" ht="19.5" customHeight="1" thickBot="1" x14ac:dyDescent="0.35">
      <c r="A41" s="39">
        <v>23</v>
      </c>
      <c r="B41" s="149" t="s">
        <v>24</v>
      </c>
      <c r="C41" s="143"/>
      <c r="D41" s="213"/>
      <c r="E41" s="39"/>
      <c r="F41" s="39"/>
      <c r="G41" s="39"/>
      <c r="H41" s="213"/>
      <c r="I41" s="39"/>
      <c r="J41" s="213"/>
      <c r="K41" s="39"/>
      <c r="L41" s="213"/>
      <c r="M41" s="39"/>
      <c r="N41" s="213"/>
      <c r="O41" s="39"/>
      <c r="P41" s="185">
        <f t="shared" si="0"/>
        <v>0</v>
      </c>
      <c r="Q41" s="28"/>
      <c r="R41" s="143"/>
      <c r="S41" s="213"/>
      <c r="T41" s="39"/>
      <c r="U41" s="213"/>
      <c r="V41" s="39"/>
      <c r="W41" s="213"/>
      <c r="X41" s="39"/>
      <c r="Y41" s="213"/>
      <c r="Z41" s="39"/>
      <c r="AA41" s="213"/>
      <c r="AB41" s="39"/>
      <c r="AC41" s="213"/>
      <c r="AD41" s="39"/>
      <c r="AE41" s="57">
        <f t="shared" si="1"/>
        <v>0</v>
      </c>
      <c r="AF41" s="186"/>
      <c r="AG41" s="35">
        <f t="shared" si="2"/>
        <v>0</v>
      </c>
      <c r="AH41" s="39">
        <v>30</v>
      </c>
      <c r="AI41" s="7">
        <v>-5</v>
      </c>
    </row>
    <row r="42" spans="1:35" ht="19.5" customHeight="1" thickBot="1" x14ac:dyDescent="0.35">
      <c r="A42" s="216">
        <v>27</v>
      </c>
      <c r="B42" s="142" t="s">
        <v>27</v>
      </c>
      <c r="C42" s="178"/>
      <c r="D42" s="217"/>
      <c r="E42" s="216"/>
      <c r="F42" s="216"/>
      <c r="G42" s="216"/>
      <c r="H42" s="217"/>
      <c r="I42" s="216"/>
      <c r="J42" s="217"/>
      <c r="K42" s="216"/>
      <c r="L42" s="217"/>
      <c r="M42" s="216"/>
      <c r="N42" s="217"/>
      <c r="O42" s="216"/>
      <c r="P42" s="185">
        <f t="shared" si="0"/>
        <v>0</v>
      </c>
      <c r="Q42" s="138"/>
      <c r="R42" s="178"/>
      <c r="S42" s="217"/>
      <c r="T42" s="216"/>
      <c r="U42" s="217"/>
      <c r="V42" s="207"/>
      <c r="W42" s="217"/>
      <c r="X42" s="216"/>
      <c r="Y42" s="217"/>
      <c r="Z42" s="216"/>
      <c r="AA42" s="217"/>
      <c r="AB42" s="216"/>
      <c r="AC42" s="217"/>
      <c r="AD42" s="216"/>
      <c r="AE42" s="57">
        <f t="shared" si="1"/>
        <v>0</v>
      </c>
      <c r="AF42" s="141"/>
      <c r="AG42" s="35">
        <f t="shared" si="2"/>
        <v>0</v>
      </c>
      <c r="AH42" s="31">
        <v>30</v>
      </c>
      <c r="AI42" s="8">
        <v>-5</v>
      </c>
    </row>
    <row r="43" spans="1:35" ht="19.5" customHeight="1" thickBot="1" x14ac:dyDescent="0.35">
      <c r="A43" s="39">
        <v>35</v>
      </c>
      <c r="B43" s="149" t="s">
        <v>88</v>
      </c>
      <c r="C43" s="143"/>
      <c r="D43" s="213"/>
      <c r="E43" s="39"/>
      <c r="F43" s="39"/>
      <c r="G43" s="39"/>
      <c r="H43" s="213"/>
      <c r="I43" s="39"/>
      <c r="J43" s="213"/>
      <c r="K43" s="39"/>
      <c r="L43" s="213"/>
      <c r="M43" s="39"/>
      <c r="N43" s="213"/>
      <c r="O43" s="39"/>
      <c r="P43" s="185">
        <f t="shared" si="0"/>
        <v>0</v>
      </c>
      <c r="Q43" s="28"/>
      <c r="R43" s="143"/>
      <c r="S43" s="213"/>
      <c r="T43" s="39"/>
      <c r="U43" s="213"/>
      <c r="V43" s="39"/>
      <c r="W43" s="213"/>
      <c r="X43" s="39"/>
      <c r="Y43" s="213"/>
      <c r="Z43" s="39"/>
      <c r="AA43" s="213"/>
      <c r="AB43" s="39"/>
      <c r="AC43" s="213"/>
      <c r="AD43" s="39"/>
      <c r="AE43" s="27">
        <f t="shared" si="1"/>
        <v>0</v>
      </c>
      <c r="AF43" s="186"/>
      <c r="AG43" s="36">
        <f t="shared" si="2"/>
        <v>0</v>
      </c>
      <c r="AH43" s="39">
        <v>30</v>
      </c>
      <c r="AI43" s="7">
        <v>-5</v>
      </c>
    </row>
    <row r="44" spans="1:35" ht="19.5" thickBot="1" x14ac:dyDescent="0.35">
      <c r="A44" s="46"/>
      <c r="B44" s="143" t="s">
        <v>143</v>
      </c>
      <c r="C44" s="187" t="s">
        <v>241</v>
      </c>
      <c r="D44" s="1">
        <v>20</v>
      </c>
      <c r="E44" s="208">
        <v>0</v>
      </c>
      <c r="F44" s="1">
        <v>24</v>
      </c>
      <c r="G44" s="208">
        <v>65</v>
      </c>
      <c r="H44" s="1">
        <v>14</v>
      </c>
      <c r="I44" s="208">
        <v>30</v>
      </c>
      <c r="J44" s="1">
        <v>16</v>
      </c>
      <c r="K44" s="208">
        <v>0</v>
      </c>
      <c r="L44" s="1">
        <v>18</v>
      </c>
      <c r="M44" s="208">
        <v>114</v>
      </c>
      <c r="N44" s="1">
        <v>0</v>
      </c>
      <c r="O44" s="208">
        <v>0</v>
      </c>
      <c r="P44" s="185">
        <f t="shared" ref="P44:P51" si="3">SUM(D44:O44)</f>
        <v>301</v>
      </c>
      <c r="Q44" s="208">
        <v>2</v>
      </c>
      <c r="R44" s="8"/>
      <c r="S44" s="187"/>
      <c r="T44" s="8"/>
      <c r="U44" s="187"/>
      <c r="V44" s="8"/>
      <c r="W44" s="187"/>
      <c r="X44" s="8"/>
      <c r="Y44" s="187"/>
      <c r="Z44" s="8"/>
      <c r="AA44" s="187"/>
      <c r="AB44" s="8"/>
      <c r="AC44" s="187"/>
      <c r="AD44" s="8"/>
      <c r="AE44" s="27">
        <f t="shared" ref="AE44:AE51" si="4">SUM(S44:AD44)</f>
        <v>0</v>
      </c>
      <c r="AF44" s="8"/>
      <c r="AG44" s="187"/>
      <c r="AH44" s="8"/>
      <c r="AI44" s="204"/>
    </row>
    <row r="45" spans="1:35" ht="19.5" thickBot="1" x14ac:dyDescent="0.35">
      <c r="A45" s="46"/>
      <c r="B45" s="178" t="s">
        <v>143</v>
      </c>
      <c r="C45" s="46"/>
      <c r="D45" s="7"/>
      <c r="E45" s="46"/>
      <c r="F45" s="7"/>
      <c r="G45" s="46"/>
      <c r="H45" s="7"/>
      <c r="I45" s="46"/>
      <c r="J45" s="7"/>
      <c r="K45" s="46"/>
      <c r="L45" s="7"/>
      <c r="M45" s="46"/>
      <c r="N45" s="7"/>
      <c r="O45" s="46"/>
      <c r="P45" s="185">
        <f t="shared" si="3"/>
        <v>0</v>
      </c>
      <c r="Q45" s="46"/>
      <c r="R45" s="7"/>
      <c r="S45" s="46"/>
      <c r="T45" s="7"/>
      <c r="U45" s="46"/>
      <c r="V45" s="7"/>
      <c r="W45" s="46"/>
      <c r="X45" s="7"/>
      <c r="Y45" s="46"/>
      <c r="Z45" s="7"/>
      <c r="AA45" s="46"/>
      <c r="AB45" s="7"/>
      <c r="AC45" s="46"/>
      <c r="AD45" s="7"/>
      <c r="AE45" s="27">
        <f t="shared" si="4"/>
        <v>0</v>
      </c>
      <c r="AF45" s="7"/>
      <c r="AG45" s="46"/>
      <c r="AH45" s="7"/>
      <c r="AI45" s="182"/>
    </row>
    <row r="46" spans="1:35" ht="19.5" thickBot="1" x14ac:dyDescent="0.35">
      <c r="A46" s="46"/>
      <c r="B46" s="143" t="s">
        <v>143</v>
      </c>
      <c r="C46" s="187"/>
      <c r="D46" s="8"/>
      <c r="E46" s="187"/>
      <c r="F46" s="8"/>
      <c r="G46" s="187"/>
      <c r="H46" s="8"/>
      <c r="I46" s="187"/>
      <c r="J46" s="8"/>
      <c r="K46" s="187"/>
      <c r="L46" s="8"/>
      <c r="M46" s="187"/>
      <c r="N46" s="8"/>
      <c r="O46" s="187"/>
      <c r="P46" s="185">
        <f t="shared" si="3"/>
        <v>0</v>
      </c>
      <c r="Q46" s="187"/>
      <c r="R46" s="8"/>
      <c r="S46" s="187"/>
      <c r="T46" s="8"/>
      <c r="U46" s="187"/>
      <c r="V46" s="8"/>
      <c r="W46" s="187"/>
      <c r="X46" s="8"/>
      <c r="Y46" s="187"/>
      <c r="Z46" s="8"/>
      <c r="AA46" s="187"/>
      <c r="AB46" s="8"/>
      <c r="AC46" s="187"/>
      <c r="AD46" s="8"/>
      <c r="AE46" s="27">
        <f t="shared" si="4"/>
        <v>0</v>
      </c>
      <c r="AF46" s="8"/>
      <c r="AG46" s="187"/>
      <c r="AH46" s="8"/>
      <c r="AI46" s="204"/>
    </row>
    <row r="47" spans="1:35" ht="19.5" thickBot="1" x14ac:dyDescent="0.35">
      <c r="A47" s="46"/>
      <c r="B47" s="178" t="s">
        <v>143</v>
      </c>
      <c r="C47" s="46"/>
      <c r="D47" s="7"/>
      <c r="E47" s="46"/>
      <c r="F47" s="7"/>
      <c r="G47" s="46"/>
      <c r="H47" s="7"/>
      <c r="I47" s="46"/>
      <c r="J47" s="7"/>
      <c r="K47" s="46"/>
      <c r="L47" s="7"/>
      <c r="M47" s="46"/>
      <c r="N47" s="7"/>
      <c r="O47" s="46"/>
      <c r="P47" s="185">
        <f t="shared" si="3"/>
        <v>0</v>
      </c>
      <c r="Q47" s="46"/>
      <c r="R47" s="7"/>
      <c r="S47" s="46"/>
      <c r="T47" s="7"/>
      <c r="U47" s="46"/>
      <c r="V47" s="7"/>
      <c r="W47" s="46"/>
      <c r="X47" s="7"/>
      <c r="Y47" s="46"/>
      <c r="Z47" s="7"/>
      <c r="AA47" s="46"/>
      <c r="AB47" s="7"/>
      <c r="AC47" s="46"/>
      <c r="AD47" s="7"/>
      <c r="AE47" s="27">
        <f t="shared" si="4"/>
        <v>0</v>
      </c>
      <c r="AF47" s="7"/>
      <c r="AG47" s="46"/>
      <c r="AH47" s="7"/>
      <c r="AI47" s="182"/>
    </row>
    <row r="48" spans="1:35" ht="19.5" thickBot="1" x14ac:dyDescent="0.35">
      <c r="A48" s="46"/>
      <c r="B48" s="143" t="s">
        <v>143</v>
      </c>
      <c r="C48" s="187"/>
      <c r="D48" s="8"/>
      <c r="E48" s="187"/>
      <c r="F48" s="8"/>
      <c r="G48" s="187"/>
      <c r="H48" s="8"/>
      <c r="I48" s="187"/>
      <c r="J48" s="8"/>
      <c r="K48" s="187"/>
      <c r="L48" s="8"/>
      <c r="M48" s="187"/>
      <c r="N48" s="8"/>
      <c r="O48" s="187"/>
      <c r="P48" s="185">
        <f t="shared" si="3"/>
        <v>0</v>
      </c>
      <c r="Q48" s="187"/>
      <c r="R48" s="8"/>
      <c r="S48" s="187"/>
      <c r="T48" s="8"/>
      <c r="U48" s="187"/>
      <c r="V48" s="8"/>
      <c r="W48" s="187"/>
      <c r="X48" s="8"/>
      <c r="Y48" s="187"/>
      <c r="Z48" s="8"/>
      <c r="AA48" s="187"/>
      <c r="AB48" s="8"/>
      <c r="AC48" s="187"/>
      <c r="AD48" s="8"/>
      <c r="AE48" s="27">
        <f t="shared" si="4"/>
        <v>0</v>
      </c>
      <c r="AF48" s="8"/>
      <c r="AG48" s="187"/>
      <c r="AH48" s="8"/>
      <c r="AI48" s="204"/>
    </row>
    <row r="49" spans="1:35" ht="19.5" thickBot="1" x14ac:dyDescent="0.35">
      <c r="A49" s="46"/>
      <c r="B49" s="178" t="s">
        <v>143</v>
      </c>
      <c r="C49" s="46"/>
      <c r="D49" s="7"/>
      <c r="E49" s="46"/>
      <c r="F49" s="7"/>
      <c r="G49" s="46"/>
      <c r="H49" s="7"/>
      <c r="I49" s="46"/>
      <c r="J49" s="7"/>
      <c r="K49" s="46"/>
      <c r="L49" s="7"/>
      <c r="M49" s="46"/>
      <c r="N49" s="7"/>
      <c r="O49" s="46"/>
      <c r="P49" s="185">
        <f t="shared" si="3"/>
        <v>0</v>
      </c>
      <c r="Q49" s="46"/>
      <c r="R49" s="7"/>
      <c r="S49" s="46"/>
      <c r="T49" s="7"/>
      <c r="U49" s="46"/>
      <c r="V49" s="7"/>
      <c r="W49" s="46"/>
      <c r="X49" s="7"/>
      <c r="Y49" s="46"/>
      <c r="Z49" s="7"/>
      <c r="AA49" s="46"/>
      <c r="AB49" s="7"/>
      <c r="AC49" s="46"/>
      <c r="AD49" s="7"/>
      <c r="AE49" s="27">
        <f t="shared" si="4"/>
        <v>0</v>
      </c>
      <c r="AF49" s="7"/>
      <c r="AG49" s="46"/>
      <c r="AH49" s="7"/>
      <c r="AI49" s="182"/>
    </row>
    <row r="50" spans="1:35" ht="19.5" thickBot="1" x14ac:dyDescent="0.35">
      <c r="A50" s="46"/>
      <c r="B50" s="143" t="s">
        <v>143</v>
      </c>
      <c r="C50" s="187"/>
      <c r="D50" s="8"/>
      <c r="E50" s="187"/>
      <c r="F50" s="8"/>
      <c r="G50" s="187"/>
      <c r="H50" s="8"/>
      <c r="I50" s="187"/>
      <c r="J50" s="8"/>
      <c r="K50" s="187"/>
      <c r="L50" s="8"/>
      <c r="M50" s="187"/>
      <c r="N50" s="8"/>
      <c r="O50" s="187"/>
      <c r="P50" s="185">
        <f t="shared" si="3"/>
        <v>0</v>
      </c>
      <c r="Q50" s="187"/>
      <c r="R50" s="8"/>
      <c r="S50" s="187"/>
      <c r="T50" s="8"/>
      <c r="U50" s="187"/>
      <c r="V50" s="8"/>
      <c r="W50" s="187"/>
      <c r="X50" s="8"/>
      <c r="Y50" s="187"/>
      <c r="Z50" s="8"/>
      <c r="AA50" s="187"/>
      <c r="AB50" s="8"/>
      <c r="AC50" s="187"/>
      <c r="AD50" s="8"/>
      <c r="AE50" s="27">
        <f t="shared" si="4"/>
        <v>0</v>
      </c>
      <c r="AF50" s="8"/>
      <c r="AG50" s="187"/>
      <c r="AH50" s="8"/>
      <c r="AI50" s="204"/>
    </row>
    <row r="51" spans="1:35" ht="19.5" thickBot="1" x14ac:dyDescent="0.35">
      <c r="A51" s="46"/>
      <c r="B51" s="143" t="s">
        <v>143</v>
      </c>
      <c r="C51" s="187"/>
      <c r="D51" s="8"/>
      <c r="E51" s="187"/>
      <c r="F51" s="8"/>
      <c r="G51" s="187"/>
      <c r="H51" s="8"/>
      <c r="I51" s="187"/>
      <c r="J51" s="8"/>
      <c r="K51" s="187"/>
      <c r="L51" s="8"/>
      <c r="M51" s="187"/>
      <c r="N51" s="8"/>
      <c r="O51" s="187"/>
      <c r="P51" s="185">
        <f t="shared" si="3"/>
        <v>0</v>
      </c>
      <c r="Q51" s="187"/>
      <c r="R51" s="8"/>
      <c r="S51" s="187"/>
      <c r="T51" s="8"/>
      <c r="U51" s="187"/>
      <c r="V51" s="8"/>
      <c r="W51" s="187"/>
      <c r="X51" s="8"/>
      <c r="Y51" s="187"/>
      <c r="Z51" s="8"/>
      <c r="AA51" s="187"/>
      <c r="AB51" s="8"/>
      <c r="AC51" s="187"/>
      <c r="AD51" s="8"/>
      <c r="AE51" s="27">
        <f t="shared" si="4"/>
        <v>0</v>
      </c>
      <c r="AF51" s="8"/>
      <c r="AG51" s="187"/>
      <c r="AH51" s="8"/>
      <c r="AI51" s="204"/>
    </row>
  </sheetData>
  <sortState ref="A8:AI43">
    <sortCondition ref="AH8:AH43"/>
  </sortState>
  <mergeCells count="9">
    <mergeCell ref="A4:AI4"/>
    <mergeCell ref="A3:AI3"/>
    <mergeCell ref="A2:AI2"/>
    <mergeCell ref="A1:AI1"/>
    <mergeCell ref="A6:B6"/>
    <mergeCell ref="C6:Q6"/>
    <mergeCell ref="R6:AF6"/>
    <mergeCell ref="A5:Q5"/>
    <mergeCell ref="R5:AI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opLeftCell="A19" zoomScale="70" zoomScaleNormal="70" workbookViewId="0">
      <selection activeCell="I5" sqref="I5"/>
    </sheetView>
  </sheetViews>
  <sheetFormatPr defaultRowHeight="15" x14ac:dyDescent="0.25"/>
  <cols>
    <col min="1" max="1" width="6" customWidth="1"/>
    <col min="2" max="2" width="28.28515625" customWidth="1"/>
    <col min="3" max="3" width="22.28515625" customWidth="1"/>
    <col min="4" max="4" width="8.140625" style="182" customWidth="1"/>
    <col min="5" max="8" width="8.140625" style="9" customWidth="1"/>
    <col min="9" max="9" width="11.85546875" customWidth="1"/>
    <col min="13" max="13" width="6.7109375" customWidth="1"/>
    <col min="14" max="14" width="21.28515625" customWidth="1"/>
  </cols>
  <sheetData>
    <row r="1" spans="1:17" ht="21" thickBot="1" x14ac:dyDescent="0.3">
      <c r="A1" s="660" t="s">
        <v>232</v>
      </c>
      <c r="B1" s="661"/>
      <c r="C1" s="661"/>
      <c r="D1" s="661"/>
      <c r="E1" s="661"/>
      <c r="F1" s="661"/>
      <c r="G1" s="661"/>
      <c r="H1" s="661"/>
      <c r="I1" s="661"/>
      <c r="J1" s="662"/>
    </row>
    <row r="2" spans="1:17" ht="19.5" thickBot="1" x14ac:dyDescent="0.3">
      <c r="A2" s="599" t="s">
        <v>2</v>
      </c>
      <c r="B2" s="600"/>
      <c r="C2" s="600"/>
      <c r="D2" s="600"/>
      <c r="E2" s="600"/>
      <c r="F2" s="600"/>
      <c r="G2" s="600"/>
      <c r="H2" s="600"/>
      <c r="I2" s="600"/>
      <c r="J2" s="601"/>
    </row>
    <row r="3" spans="1:17" ht="19.5" thickBot="1" x14ac:dyDescent="0.3">
      <c r="A3" s="599" t="s">
        <v>231</v>
      </c>
      <c r="B3" s="600"/>
      <c r="C3" s="601"/>
      <c r="D3" s="599" t="s">
        <v>242</v>
      </c>
      <c r="E3" s="600"/>
      <c r="F3" s="600"/>
      <c r="G3" s="600"/>
      <c r="H3" s="601"/>
      <c r="I3" s="625">
        <v>43218</v>
      </c>
      <c r="J3" s="663"/>
    </row>
    <row r="4" spans="1:17" ht="38.25" thickBot="1" x14ac:dyDescent="0.3">
      <c r="A4" s="10" t="s">
        <v>0</v>
      </c>
      <c r="B4" s="173" t="s">
        <v>1</v>
      </c>
      <c r="C4" s="171" t="s">
        <v>89</v>
      </c>
      <c r="D4" s="1">
        <v>1</v>
      </c>
      <c r="E4" s="172">
        <v>2</v>
      </c>
      <c r="F4" s="172">
        <v>3</v>
      </c>
      <c r="G4" s="172">
        <v>4</v>
      </c>
      <c r="H4" s="172">
        <v>5</v>
      </c>
      <c r="I4" s="172" t="s">
        <v>136</v>
      </c>
      <c r="J4" s="10" t="s">
        <v>92</v>
      </c>
    </row>
    <row r="5" spans="1:17" ht="19.5" thickBot="1" x14ac:dyDescent="0.3">
      <c r="A5" s="1">
        <v>1</v>
      </c>
      <c r="B5" s="12" t="s">
        <v>39</v>
      </c>
      <c r="C5" s="189" t="s">
        <v>239</v>
      </c>
      <c r="D5" s="23">
        <v>30</v>
      </c>
      <c r="E5" s="222">
        <v>20</v>
      </c>
      <c r="F5" s="222">
        <v>72</v>
      </c>
      <c r="G5" s="222">
        <v>64</v>
      </c>
      <c r="H5" s="222">
        <v>43</v>
      </c>
      <c r="I5" s="1">
        <f t="shared" ref="I5:I36" si="0">SUM(D5:H5)</f>
        <v>229</v>
      </c>
      <c r="J5" s="657">
        <f>SUM(I5:I6)</f>
        <v>523</v>
      </c>
    </row>
    <row r="6" spans="1:17" ht="19.5" thickBot="1" x14ac:dyDescent="0.3">
      <c r="A6" s="175">
        <v>2</v>
      </c>
      <c r="B6" s="13" t="s">
        <v>39</v>
      </c>
      <c r="C6" s="38" t="s">
        <v>240</v>
      </c>
      <c r="D6" s="36">
        <v>16</v>
      </c>
      <c r="E6" s="125">
        <v>98</v>
      </c>
      <c r="F6" s="125">
        <v>68</v>
      </c>
      <c r="G6" s="125">
        <v>61</v>
      </c>
      <c r="H6" s="125">
        <v>51</v>
      </c>
      <c r="I6" s="140">
        <f t="shared" si="0"/>
        <v>294</v>
      </c>
      <c r="J6" s="658"/>
    </row>
    <row r="7" spans="1:17" ht="19.5" thickBot="1" x14ac:dyDescent="0.3">
      <c r="A7" s="1">
        <v>3</v>
      </c>
      <c r="B7" s="12" t="s">
        <v>40</v>
      </c>
      <c r="C7" s="189" t="s">
        <v>209</v>
      </c>
      <c r="D7" s="224">
        <v>21</v>
      </c>
      <c r="E7" s="174">
        <v>40</v>
      </c>
      <c r="F7" s="174">
        <v>40</v>
      </c>
      <c r="G7" s="174">
        <v>19</v>
      </c>
      <c r="H7" s="174">
        <v>55</v>
      </c>
      <c r="I7" s="1">
        <f t="shared" si="0"/>
        <v>175</v>
      </c>
      <c r="J7" s="657">
        <f>SUM(I7:I8)</f>
        <v>301</v>
      </c>
    </row>
    <row r="8" spans="1:17" ht="19.5" thickBot="1" x14ac:dyDescent="0.3">
      <c r="A8" s="221">
        <v>4</v>
      </c>
      <c r="B8" s="13" t="s">
        <v>40</v>
      </c>
      <c r="C8" s="3" t="s">
        <v>299</v>
      </c>
      <c r="D8" s="1">
        <v>21</v>
      </c>
      <c r="E8" s="174">
        <v>20</v>
      </c>
      <c r="F8" s="174">
        <v>41</v>
      </c>
      <c r="G8" s="174">
        <v>12</v>
      </c>
      <c r="H8" s="174">
        <v>32</v>
      </c>
      <c r="I8" s="177">
        <f t="shared" si="0"/>
        <v>126</v>
      </c>
      <c r="J8" s="658"/>
    </row>
    <row r="9" spans="1:17" ht="19.5" thickBot="1" x14ac:dyDescent="0.3">
      <c r="A9" s="1">
        <v>5</v>
      </c>
      <c r="B9" s="12" t="s">
        <v>41</v>
      </c>
      <c r="C9" s="189"/>
      <c r="D9" s="198"/>
      <c r="E9" s="196"/>
      <c r="F9" s="196"/>
      <c r="G9" s="196"/>
      <c r="H9" s="196"/>
      <c r="I9" s="1">
        <f t="shared" si="0"/>
        <v>0</v>
      </c>
      <c r="J9" s="657">
        <f t="shared" ref="J9" si="1">SUM(I9:I10)</f>
        <v>0</v>
      </c>
    </row>
    <row r="10" spans="1:17" ht="19.5" thickBot="1" x14ac:dyDescent="0.3">
      <c r="A10" s="221">
        <v>6</v>
      </c>
      <c r="B10" s="13" t="s">
        <v>41</v>
      </c>
      <c r="C10" s="3"/>
      <c r="D10" s="1"/>
      <c r="E10" s="174"/>
      <c r="F10" s="174"/>
      <c r="G10" s="174"/>
      <c r="H10" s="174"/>
      <c r="I10" s="197">
        <f t="shared" si="0"/>
        <v>0</v>
      </c>
      <c r="J10" s="658"/>
    </row>
    <row r="11" spans="1:17" ht="19.5" thickBot="1" x14ac:dyDescent="0.3">
      <c r="A11" s="1">
        <v>7</v>
      </c>
      <c r="B11" s="12" t="s">
        <v>42</v>
      </c>
      <c r="C11" s="189" t="s">
        <v>324</v>
      </c>
      <c r="D11" s="224">
        <v>37</v>
      </c>
      <c r="E11" s="174">
        <v>28</v>
      </c>
      <c r="F11" s="174">
        <v>31</v>
      </c>
      <c r="G11" s="174">
        <v>31</v>
      </c>
      <c r="H11" s="174">
        <v>41</v>
      </c>
      <c r="I11" s="1">
        <f t="shared" si="0"/>
        <v>168</v>
      </c>
      <c r="J11" s="657">
        <f t="shared" ref="J11" si="2">SUM(I11:I12)</f>
        <v>374</v>
      </c>
    </row>
    <row r="12" spans="1:17" ht="19.5" thickBot="1" x14ac:dyDescent="0.3">
      <c r="A12" s="221">
        <v>8</v>
      </c>
      <c r="B12" s="13" t="s">
        <v>42</v>
      </c>
      <c r="C12" s="3" t="s">
        <v>325</v>
      </c>
      <c r="D12" s="1">
        <v>59</v>
      </c>
      <c r="E12" s="174">
        <v>36</v>
      </c>
      <c r="F12" s="174">
        <v>65</v>
      </c>
      <c r="G12" s="174">
        <v>29</v>
      </c>
      <c r="H12" s="174">
        <v>17</v>
      </c>
      <c r="I12" s="222">
        <f t="shared" si="0"/>
        <v>206</v>
      </c>
      <c r="J12" s="658"/>
      <c r="M12" s="602" t="s">
        <v>0</v>
      </c>
      <c r="N12" s="604" t="s">
        <v>1</v>
      </c>
      <c r="O12" s="602" t="s">
        <v>92</v>
      </c>
      <c r="P12" s="656" t="s">
        <v>91</v>
      </c>
      <c r="Q12" s="656" t="s">
        <v>90</v>
      </c>
    </row>
    <row r="13" spans="1:17" ht="19.5" thickBot="1" x14ac:dyDescent="0.3">
      <c r="A13" s="1">
        <v>9</v>
      </c>
      <c r="B13" s="12" t="s">
        <v>43</v>
      </c>
      <c r="C13" s="189" t="s">
        <v>322</v>
      </c>
      <c r="D13" s="198">
        <v>10</v>
      </c>
      <c r="E13" s="174">
        <v>32</v>
      </c>
      <c r="F13" s="174">
        <v>49</v>
      </c>
      <c r="G13" s="174">
        <v>41</v>
      </c>
      <c r="H13" s="174">
        <v>35</v>
      </c>
      <c r="I13" s="1">
        <f t="shared" si="0"/>
        <v>167</v>
      </c>
      <c r="J13" s="657">
        <f t="shared" ref="J13" si="3">SUM(I13:I14)</f>
        <v>317</v>
      </c>
      <c r="M13" s="603"/>
      <c r="N13" s="593"/>
      <c r="O13" s="603"/>
      <c r="P13" s="607"/>
      <c r="Q13" s="607"/>
    </row>
    <row r="14" spans="1:17" ht="19.5" thickBot="1" x14ac:dyDescent="0.35">
      <c r="A14" s="221">
        <v>10</v>
      </c>
      <c r="B14" s="13" t="s">
        <v>43</v>
      </c>
      <c r="C14" s="3" t="s">
        <v>323</v>
      </c>
      <c r="D14" s="1">
        <v>45</v>
      </c>
      <c r="E14" s="174">
        <v>15</v>
      </c>
      <c r="F14" s="174">
        <v>12</v>
      </c>
      <c r="G14" s="174">
        <v>27</v>
      </c>
      <c r="H14" s="174">
        <v>51</v>
      </c>
      <c r="I14" s="197">
        <f t="shared" si="0"/>
        <v>150</v>
      </c>
      <c r="J14" s="658"/>
      <c r="M14" s="224">
        <v>12</v>
      </c>
      <c r="N14" s="5" t="s">
        <v>50</v>
      </c>
      <c r="O14" s="169">
        <f>SUM($J$27)</f>
        <v>556</v>
      </c>
      <c r="P14" s="169">
        <v>1</v>
      </c>
      <c r="Q14" s="7">
        <v>51</v>
      </c>
    </row>
    <row r="15" spans="1:17" ht="19.5" thickBot="1" x14ac:dyDescent="0.35">
      <c r="A15" s="1">
        <v>11</v>
      </c>
      <c r="B15" s="12" t="s">
        <v>44</v>
      </c>
      <c r="C15" s="189" t="s">
        <v>293</v>
      </c>
      <c r="D15" s="215">
        <v>23</v>
      </c>
      <c r="E15" s="210">
        <v>23</v>
      </c>
      <c r="F15" s="210">
        <v>48</v>
      </c>
      <c r="G15" s="210">
        <v>39</v>
      </c>
      <c r="H15" s="210">
        <v>19</v>
      </c>
      <c r="I15" s="1">
        <f t="shared" si="0"/>
        <v>152</v>
      </c>
      <c r="J15" s="657">
        <f t="shared" ref="J15:J27" si="4">SUM(I15:I16)</f>
        <v>239</v>
      </c>
      <c r="M15" s="1">
        <v>1</v>
      </c>
      <c r="N15" s="5" t="s">
        <v>39</v>
      </c>
      <c r="O15" s="169">
        <f>SUM($J$5)</f>
        <v>523</v>
      </c>
      <c r="P15" s="169">
        <v>2</v>
      </c>
      <c r="Q15" s="8">
        <v>49</v>
      </c>
    </row>
    <row r="16" spans="1:17" ht="19.5" thickBot="1" x14ac:dyDescent="0.35">
      <c r="A16" s="223">
        <v>12</v>
      </c>
      <c r="B16" s="13" t="s">
        <v>44</v>
      </c>
      <c r="C16" s="3" t="s">
        <v>294</v>
      </c>
      <c r="D16" s="1">
        <v>26</v>
      </c>
      <c r="E16" s="174">
        <v>9</v>
      </c>
      <c r="F16" s="174">
        <v>18</v>
      </c>
      <c r="G16" s="174">
        <v>6</v>
      </c>
      <c r="H16" s="174">
        <v>28</v>
      </c>
      <c r="I16" s="177">
        <f t="shared" si="0"/>
        <v>87</v>
      </c>
      <c r="J16" s="658"/>
      <c r="M16" s="202">
        <v>7</v>
      </c>
      <c r="N16" s="5" t="s">
        <v>45</v>
      </c>
      <c r="O16" s="169">
        <f>SUM($J$17)</f>
        <v>466</v>
      </c>
      <c r="P16" s="169">
        <v>3</v>
      </c>
      <c r="Q16" s="7">
        <v>47</v>
      </c>
    </row>
    <row r="17" spans="1:17" ht="19.5" thickBot="1" x14ac:dyDescent="0.35">
      <c r="A17" s="1">
        <v>13</v>
      </c>
      <c r="B17" s="12" t="s">
        <v>45</v>
      </c>
      <c r="C17" s="189" t="s">
        <v>178</v>
      </c>
      <c r="D17" s="104">
        <v>34</v>
      </c>
      <c r="E17" s="174">
        <v>39</v>
      </c>
      <c r="F17" s="174">
        <v>35</v>
      </c>
      <c r="G17" s="174">
        <v>59</v>
      </c>
      <c r="H17" s="174">
        <v>58</v>
      </c>
      <c r="I17" s="1">
        <f t="shared" si="0"/>
        <v>225</v>
      </c>
      <c r="J17" s="657">
        <f t="shared" ref="J17:J29" si="5">SUM(I17:I18)</f>
        <v>466</v>
      </c>
      <c r="M17" s="1">
        <v>22</v>
      </c>
      <c r="N17" s="5" t="s">
        <v>59</v>
      </c>
      <c r="O17" s="169">
        <f>SUM($J$47)</f>
        <v>431</v>
      </c>
      <c r="P17" s="169">
        <v>4</v>
      </c>
      <c r="Q17" s="8">
        <v>45</v>
      </c>
    </row>
    <row r="18" spans="1:17" ht="19.5" thickBot="1" x14ac:dyDescent="0.35">
      <c r="A18" s="211">
        <v>14</v>
      </c>
      <c r="B18" s="13" t="s">
        <v>45</v>
      </c>
      <c r="C18" s="3" t="s">
        <v>326</v>
      </c>
      <c r="D18" s="1">
        <v>41</v>
      </c>
      <c r="E18" s="174">
        <v>39</v>
      </c>
      <c r="F18" s="174">
        <v>55</v>
      </c>
      <c r="G18" s="174">
        <v>42</v>
      </c>
      <c r="H18" s="174">
        <v>64</v>
      </c>
      <c r="I18" s="212">
        <f t="shared" si="0"/>
        <v>241</v>
      </c>
      <c r="J18" s="658"/>
      <c r="M18" s="202">
        <v>17</v>
      </c>
      <c r="N18" s="5" t="s">
        <v>55</v>
      </c>
      <c r="O18" s="169">
        <f>SUM($J$37)</f>
        <v>424</v>
      </c>
      <c r="P18" s="169">
        <v>5</v>
      </c>
      <c r="Q18" s="7">
        <v>44</v>
      </c>
    </row>
    <row r="19" spans="1:17" ht="19.5" thickBot="1" x14ac:dyDescent="0.35">
      <c r="A19" s="1">
        <v>15</v>
      </c>
      <c r="B19" s="12" t="s">
        <v>46</v>
      </c>
      <c r="C19" s="189" t="s">
        <v>300</v>
      </c>
      <c r="D19" s="104">
        <v>10</v>
      </c>
      <c r="E19" s="174">
        <v>17</v>
      </c>
      <c r="F19" s="174">
        <v>70</v>
      </c>
      <c r="G19" s="174">
        <v>26</v>
      </c>
      <c r="H19" s="174">
        <v>38</v>
      </c>
      <c r="I19" s="1">
        <f t="shared" si="0"/>
        <v>161</v>
      </c>
      <c r="J19" s="657">
        <f t="shared" si="4"/>
        <v>387</v>
      </c>
      <c r="M19" s="1">
        <v>11</v>
      </c>
      <c r="N19" s="5" t="s">
        <v>49</v>
      </c>
      <c r="O19" s="169">
        <f>SUM($J$25)</f>
        <v>423</v>
      </c>
      <c r="P19" s="169">
        <v>6</v>
      </c>
      <c r="Q19" s="8">
        <v>43</v>
      </c>
    </row>
    <row r="20" spans="1:17" ht="19.5" thickBot="1" x14ac:dyDescent="0.35">
      <c r="A20" s="221">
        <v>16</v>
      </c>
      <c r="B20" s="13" t="s">
        <v>46</v>
      </c>
      <c r="C20" s="3" t="s">
        <v>301</v>
      </c>
      <c r="D20" s="1">
        <v>99</v>
      </c>
      <c r="E20" s="174">
        <v>28</v>
      </c>
      <c r="F20" s="174">
        <v>32</v>
      </c>
      <c r="G20" s="174">
        <v>43</v>
      </c>
      <c r="H20" s="174">
        <v>24</v>
      </c>
      <c r="I20" s="177">
        <f t="shared" si="0"/>
        <v>226</v>
      </c>
      <c r="J20" s="658"/>
      <c r="M20" s="224">
        <v>16</v>
      </c>
      <c r="N20" s="5" t="s">
        <v>54</v>
      </c>
      <c r="O20" s="169">
        <f>SUM($J$35)</f>
        <v>412</v>
      </c>
      <c r="P20" s="169">
        <v>7</v>
      </c>
      <c r="Q20" s="7">
        <v>42</v>
      </c>
    </row>
    <row r="21" spans="1:17" ht="19.5" thickBot="1" x14ac:dyDescent="0.35">
      <c r="A21" s="1">
        <v>17</v>
      </c>
      <c r="B21" s="12" t="s">
        <v>47</v>
      </c>
      <c r="C21" s="189" t="s">
        <v>337</v>
      </c>
      <c r="D21" s="215">
        <v>21</v>
      </c>
      <c r="E21" s="174">
        <v>11</v>
      </c>
      <c r="F21" s="174">
        <v>32</v>
      </c>
      <c r="G21" s="174">
        <v>64</v>
      </c>
      <c r="H21" s="174">
        <v>18</v>
      </c>
      <c r="I21" s="1">
        <f t="shared" si="0"/>
        <v>146</v>
      </c>
      <c r="J21" s="657">
        <f t="shared" si="5"/>
        <v>284</v>
      </c>
      <c r="M21" s="1">
        <v>26</v>
      </c>
      <c r="N21" s="5" t="s">
        <v>63</v>
      </c>
      <c r="O21" s="169">
        <f>SUM($J$55)</f>
        <v>410</v>
      </c>
      <c r="P21" s="169">
        <v>8</v>
      </c>
      <c r="Q21" s="8">
        <v>41</v>
      </c>
    </row>
    <row r="22" spans="1:17" ht="19.5" thickBot="1" x14ac:dyDescent="0.35">
      <c r="A22" s="175">
        <v>18</v>
      </c>
      <c r="B22" s="13" t="s">
        <v>47</v>
      </c>
      <c r="C22" s="3" t="s">
        <v>338</v>
      </c>
      <c r="D22" s="1">
        <v>11</v>
      </c>
      <c r="E22" s="174">
        <v>18</v>
      </c>
      <c r="F22" s="174">
        <v>44</v>
      </c>
      <c r="G22" s="174">
        <v>39</v>
      </c>
      <c r="H22" s="174">
        <v>26</v>
      </c>
      <c r="I22" s="222">
        <f t="shared" si="0"/>
        <v>138</v>
      </c>
      <c r="J22" s="658"/>
      <c r="M22" s="224">
        <v>13</v>
      </c>
      <c r="N22" s="5" t="s">
        <v>51</v>
      </c>
      <c r="O22" s="169">
        <f>SUM($J$29)</f>
        <v>398</v>
      </c>
      <c r="P22" s="169">
        <v>9</v>
      </c>
      <c r="Q22" s="7">
        <v>40</v>
      </c>
    </row>
    <row r="23" spans="1:17" ht="19.5" thickBot="1" x14ac:dyDescent="0.35">
      <c r="A23" s="1">
        <v>19</v>
      </c>
      <c r="B23" s="12" t="s">
        <v>48</v>
      </c>
      <c r="C23" s="189" t="s">
        <v>334</v>
      </c>
      <c r="D23" s="215">
        <v>29</v>
      </c>
      <c r="E23" s="174">
        <v>48</v>
      </c>
      <c r="F23" s="174">
        <v>8</v>
      </c>
      <c r="G23" s="174">
        <v>4</v>
      </c>
      <c r="H23" s="174">
        <v>17</v>
      </c>
      <c r="I23" s="1">
        <f t="shared" si="0"/>
        <v>106</v>
      </c>
      <c r="J23" s="657">
        <f t="shared" si="4"/>
        <v>264</v>
      </c>
      <c r="M23" s="1">
        <v>8</v>
      </c>
      <c r="N23" s="5" t="s">
        <v>46</v>
      </c>
      <c r="O23" s="169">
        <f>SUM($J$19)</f>
        <v>387</v>
      </c>
      <c r="P23" s="169">
        <v>10</v>
      </c>
      <c r="Q23" s="8">
        <v>39</v>
      </c>
    </row>
    <row r="24" spans="1:17" ht="19.5" thickBot="1" x14ac:dyDescent="0.35">
      <c r="A24" s="221">
        <v>20</v>
      </c>
      <c r="B24" s="13" t="s">
        <v>48</v>
      </c>
      <c r="C24" s="3" t="s">
        <v>181</v>
      </c>
      <c r="D24" s="1">
        <v>31</v>
      </c>
      <c r="E24" s="174">
        <v>0</v>
      </c>
      <c r="F24" s="174">
        <v>19</v>
      </c>
      <c r="G24" s="174">
        <v>44</v>
      </c>
      <c r="H24" s="174">
        <v>64</v>
      </c>
      <c r="I24" s="212">
        <f t="shared" si="0"/>
        <v>158</v>
      </c>
      <c r="J24" s="658"/>
      <c r="M24" s="224">
        <v>4</v>
      </c>
      <c r="N24" s="5" t="s">
        <v>42</v>
      </c>
      <c r="O24" s="169">
        <f>SUM($J$11)</f>
        <v>374</v>
      </c>
      <c r="P24" s="169">
        <v>11</v>
      </c>
      <c r="Q24" s="7">
        <v>38</v>
      </c>
    </row>
    <row r="25" spans="1:17" ht="19.5" thickBot="1" x14ac:dyDescent="0.35">
      <c r="A25" s="1">
        <v>21</v>
      </c>
      <c r="B25" s="12" t="s">
        <v>49</v>
      </c>
      <c r="C25" s="189" t="s">
        <v>310</v>
      </c>
      <c r="D25" s="224">
        <v>66</v>
      </c>
      <c r="E25" s="174">
        <v>21</v>
      </c>
      <c r="F25" s="174">
        <v>31</v>
      </c>
      <c r="G25" s="174">
        <v>31</v>
      </c>
      <c r="H25" s="174">
        <v>44</v>
      </c>
      <c r="I25" s="1">
        <f t="shared" si="0"/>
        <v>193</v>
      </c>
      <c r="J25" s="657">
        <f t="shared" si="5"/>
        <v>423</v>
      </c>
      <c r="M25" s="1">
        <v>33</v>
      </c>
      <c r="N25" s="5" t="s">
        <v>69</v>
      </c>
      <c r="O25" s="169">
        <f>SUM($J$69)</f>
        <v>368</v>
      </c>
      <c r="P25" s="169">
        <v>12</v>
      </c>
      <c r="Q25" s="8">
        <v>37</v>
      </c>
    </row>
    <row r="26" spans="1:17" ht="19.5" thickBot="1" x14ac:dyDescent="0.35">
      <c r="A26" s="211">
        <v>22</v>
      </c>
      <c r="B26" s="13" t="s">
        <v>49</v>
      </c>
      <c r="C26" s="3" t="s">
        <v>311</v>
      </c>
      <c r="D26" s="1">
        <v>24</v>
      </c>
      <c r="E26" s="174">
        <v>31</v>
      </c>
      <c r="F26" s="174">
        <v>28</v>
      </c>
      <c r="G26" s="174">
        <v>115</v>
      </c>
      <c r="H26" s="174">
        <v>32</v>
      </c>
      <c r="I26" s="197">
        <f t="shared" si="0"/>
        <v>230</v>
      </c>
      <c r="J26" s="658"/>
      <c r="M26" s="202">
        <v>27</v>
      </c>
      <c r="N26" s="5" t="s">
        <v>93</v>
      </c>
      <c r="O26" s="169">
        <f>SUM($J$57)</f>
        <v>367</v>
      </c>
      <c r="P26" s="169">
        <v>13</v>
      </c>
      <c r="Q26" s="7">
        <v>36</v>
      </c>
    </row>
    <row r="27" spans="1:17" ht="19.5" thickBot="1" x14ac:dyDescent="0.35">
      <c r="A27" s="1">
        <v>23</v>
      </c>
      <c r="B27" s="12" t="s">
        <v>50</v>
      </c>
      <c r="C27" s="227" t="s">
        <v>328</v>
      </c>
      <c r="D27" s="57">
        <v>74</v>
      </c>
      <c r="E27" s="127">
        <v>62</v>
      </c>
      <c r="F27" s="127">
        <v>49</v>
      </c>
      <c r="G27" s="127">
        <v>68</v>
      </c>
      <c r="H27" s="127">
        <v>49</v>
      </c>
      <c r="I27" s="27">
        <f t="shared" si="0"/>
        <v>302</v>
      </c>
      <c r="J27" s="657">
        <f t="shared" si="4"/>
        <v>556</v>
      </c>
      <c r="M27" s="1">
        <v>24</v>
      </c>
      <c r="N27" s="5" t="s">
        <v>61</v>
      </c>
      <c r="O27" s="169">
        <f>SUM($J$51)</f>
        <v>358</v>
      </c>
      <c r="P27" s="169">
        <v>14</v>
      </c>
      <c r="Q27" s="8">
        <v>35</v>
      </c>
    </row>
    <row r="28" spans="1:17" ht="19.5" thickBot="1" x14ac:dyDescent="0.35">
      <c r="A28" s="211">
        <v>24</v>
      </c>
      <c r="B28" s="13" t="s">
        <v>50</v>
      </c>
      <c r="C28" s="3" t="s">
        <v>148</v>
      </c>
      <c r="D28" s="1">
        <v>40</v>
      </c>
      <c r="E28" s="174">
        <v>41</v>
      </c>
      <c r="F28" s="174">
        <v>82</v>
      </c>
      <c r="G28" s="174">
        <v>11</v>
      </c>
      <c r="H28" s="174">
        <v>80</v>
      </c>
      <c r="I28" s="177">
        <f t="shared" si="0"/>
        <v>254</v>
      </c>
      <c r="J28" s="658"/>
      <c r="M28" s="224">
        <v>34</v>
      </c>
      <c r="N28" s="5" t="s">
        <v>70</v>
      </c>
      <c r="O28" s="169">
        <f>SUM($J$71)</f>
        <v>355</v>
      </c>
      <c r="P28" s="169">
        <v>15</v>
      </c>
      <c r="Q28" s="7">
        <v>34</v>
      </c>
    </row>
    <row r="29" spans="1:17" ht="19.5" thickBot="1" x14ac:dyDescent="0.35">
      <c r="A29" s="1">
        <v>25</v>
      </c>
      <c r="B29" s="12" t="s">
        <v>51</v>
      </c>
      <c r="C29" s="189" t="s">
        <v>170</v>
      </c>
      <c r="D29" s="198">
        <v>52</v>
      </c>
      <c r="E29" s="174">
        <v>42</v>
      </c>
      <c r="F29" s="174">
        <v>51</v>
      </c>
      <c r="G29" s="174">
        <v>18</v>
      </c>
      <c r="H29" s="174">
        <v>69</v>
      </c>
      <c r="I29" s="1">
        <f t="shared" si="0"/>
        <v>232</v>
      </c>
      <c r="J29" s="657">
        <f t="shared" si="5"/>
        <v>398</v>
      </c>
      <c r="M29" s="1">
        <v>18</v>
      </c>
      <c r="N29" s="5" t="s">
        <v>56</v>
      </c>
      <c r="O29" s="169">
        <f>SUM($J$39)</f>
        <v>351</v>
      </c>
      <c r="P29" s="169">
        <v>16</v>
      </c>
      <c r="Q29" s="8">
        <v>33</v>
      </c>
    </row>
    <row r="30" spans="1:17" ht="19.5" thickBot="1" x14ac:dyDescent="0.35">
      <c r="A30" s="221">
        <v>26</v>
      </c>
      <c r="B30" s="13" t="s">
        <v>51</v>
      </c>
      <c r="C30" s="3" t="s">
        <v>327</v>
      </c>
      <c r="D30" s="1">
        <v>33</v>
      </c>
      <c r="E30" s="174">
        <v>48</v>
      </c>
      <c r="F30" s="174">
        <v>50</v>
      </c>
      <c r="G30" s="174">
        <v>21</v>
      </c>
      <c r="H30" s="174">
        <v>14</v>
      </c>
      <c r="I30" s="212">
        <f t="shared" si="0"/>
        <v>166</v>
      </c>
      <c r="J30" s="658"/>
      <c r="M30" s="202">
        <v>39</v>
      </c>
      <c r="N30" s="5" t="s">
        <v>75</v>
      </c>
      <c r="O30" s="169">
        <f>SUM($J$81)</f>
        <v>348</v>
      </c>
      <c r="P30" s="169">
        <v>17</v>
      </c>
      <c r="Q30" s="7">
        <v>32</v>
      </c>
    </row>
    <row r="31" spans="1:17" ht="19.5" thickBot="1" x14ac:dyDescent="0.35">
      <c r="A31" s="1">
        <v>27</v>
      </c>
      <c r="B31" s="12" t="s">
        <v>52</v>
      </c>
      <c r="C31" s="189"/>
      <c r="D31" s="215"/>
      <c r="E31" s="174"/>
      <c r="F31" s="174"/>
      <c r="G31" s="174"/>
      <c r="H31" s="174"/>
      <c r="I31" s="1">
        <f t="shared" si="0"/>
        <v>0</v>
      </c>
      <c r="J31" s="657">
        <f t="shared" ref="J31:J51" si="6">SUM(I31:I32)</f>
        <v>0</v>
      </c>
      <c r="M31" s="1">
        <v>28</v>
      </c>
      <c r="N31" s="5" t="s">
        <v>64</v>
      </c>
      <c r="O31" s="169">
        <f>SUM($J$59)</f>
        <v>344</v>
      </c>
      <c r="P31" s="169">
        <v>18</v>
      </c>
      <c r="Q31" s="8">
        <v>31</v>
      </c>
    </row>
    <row r="32" spans="1:17" ht="19.5" thickBot="1" x14ac:dyDescent="0.35">
      <c r="A32" s="1">
        <v>28</v>
      </c>
      <c r="B32" s="13" t="s">
        <v>52</v>
      </c>
      <c r="C32" s="3"/>
      <c r="D32" s="1"/>
      <c r="E32" s="174"/>
      <c r="F32" s="174"/>
      <c r="G32" s="174"/>
      <c r="H32" s="174"/>
      <c r="I32" s="177">
        <f t="shared" si="0"/>
        <v>0</v>
      </c>
      <c r="J32" s="658"/>
      <c r="M32" s="202">
        <v>31</v>
      </c>
      <c r="N32" s="5" t="s">
        <v>67</v>
      </c>
      <c r="O32" s="169">
        <f>SUM($J$65)</f>
        <v>343</v>
      </c>
      <c r="P32" s="169">
        <v>19</v>
      </c>
      <c r="Q32" s="7">
        <v>30</v>
      </c>
    </row>
    <row r="33" spans="1:17" ht="19.5" thickBot="1" x14ac:dyDescent="0.35">
      <c r="A33" s="1">
        <v>29</v>
      </c>
      <c r="B33" s="12" t="s">
        <v>53</v>
      </c>
      <c r="C33" s="189" t="s">
        <v>295</v>
      </c>
      <c r="D33" s="215">
        <v>23</v>
      </c>
      <c r="E33" s="174">
        <v>46</v>
      </c>
      <c r="F33" s="174">
        <v>15</v>
      </c>
      <c r="G33" s="174">
        <v>25</v>
      </c>
      <c r="H33" s="174">
        <v>25</v>
      </c>
      <c r="I33" s="1">
        <f t="shared" si="0"/>
        <v>134</v>
      </c>
      <c r="J33" s="657">
        <f t="shared" ref="J33:J53" si="7">SUM(I33:I34)</f>
        <v>263</v>
      </c>
      <c r="M33" s="1">
        <v>29</v>
      </c>
      <c r="N33" s="5" t="s">
        <v>65</v>
      </c>
      <c r="O33" s="169">
        <f>SUM($J$61)</f>
        <v>329</v>
      </c>
      <c r="P33" s="169">
        <v>20</v>
      </c>
      <c r="Q33" s="8">
        <v>29</v>
      </c>
    </row>
    <row r="34" spans="1:17" ht="19.5" thickBot="1" x14ac:dyDescent="0.35">
      <c r="A34" s="1">
        <v>30</v>
      </c>
      <c r="B34" s="13" t="s">
        <v>53</v>
      </c>
      <c r="C34" s="3" t="s">
        <v>296</v>
      </c>
      <c r="D34" s="1">
        <v>42</v>
      </c>
      <c r="E34" s="220">
        <v>19</v>
      </c>
      <c r="F34" s="220">
        <v>9</v>
      </c>
      <c r="G34" s="220">
        <v>12</v>
      </c>
      <c r="H34" s="220">
        <v>47</v>
      </c>
      <c r="I34" s="212">
        <f t="shared" si="0"/>
        <v>129</v>
      </c>
      <c r="J34" s="658"/>
      <c r="M34" s="202">
        <v>25</v>
      </c>
      <c r="N34" s="5" t="s">
        <v>62</v>
      </c>
      <c r="O34" s="169">
        <f>SUM($J$53)</f>
        <v>326</v>
      </c>
      <c r="P34" s="169">
        <v>21</v>
      </c>
      <c r="Q34" s="7">
        <v>28</v>
      </c>
    </row>
    <row r="35" spans="1:17" ht="19.5" thickBot="1" x14ac:dyDescent="0.35">
      <c r="A35" s="1">
        <v>31</v>
      </c>
      <c r="B35" s="12" t="s">
        <v>54</v>
      </c>
      <c r="C35" s="189" t="s">
        <v>316</v>
      </c>
      <c r="D35" s="104">
        <v>63</v>
      </c>
      <c r="E35" s="174">
        <v>48</v>
      </c>
      <c r="F35" s="174">
        <v>60</v>
      </c>
      <c r="G35" s="174">
        <v>7</v>
      </c>
      <c r="H35" s="174">
        <v>48</v>
      </c>
      <c r="I35" s="1">
        <f t="shared" si="0"/>
        <v>226</v>
      </c>
      <c r="J35" s="657">
        <f t="shared" ref="J35:J55" si="8">SUM(I35:I36)</f>
        <v>412</v>
      </c>
      <c r="M35" s="1">
        <v>20</v>
      </c>
      <c r="N35" s="5" t="s">
        <v>57</v>
      </c>
      <c r="O35" s="169">
        <f>SUM($J$43)</f>
        <v>320</v>
      </c>
      <c r="P35" s="169">
        <v>22</v>
      </c>
      <c r="Q35" s="8">
        <v>27</v>
      </c>
    </row>
    <row r="36" spans="1:17" ht="19.5" thickBot="1" x14ac:dyDescent="0.35">
      <c r="A36" s="1">
        <v>32</v>
      </c>
      <c r="B36" s="13" t="s">
        <v>54</v>
      </c>
      <c r="C36" s="3" t="s">
        <v>188</v>
      </c>
      <c r="D36" s="1">
        <v>87</v>
      </c>
      <c r="E36" s="174">
        <v>15</v>
      </c>
      <c r="F36" s="174">
        <v>30</v>
      </c>
      <c r="G36" s="174">
        <v>22</v>
      </c>
      <c r="H36" s="174">
        <v>32</v>
      </c>
      <c r="I36" s="222">
        <f t="shared" si="0"/>
        <v>186</v>
      </c>
      <c r="J36" s="658"/>
      <c r="M36" s="224">
        <v>5</v>
      </c>
      <c r="N36" s="5" t="s">
        <v>43</v>
      </c>
      <c r="O36" s="169">
        <f>SUM($J$13)</f>
        <v>317</v>
      </c>
      <c r="P36" s="169">
        <v>23</v>
      </c>
      <c r="Q36" s="7">
        <v>26</v>
      </c>
    </row>
    <row r="37" spans="1:17" ht="19.5" thickBot="1" x14ac:dyDescent="0.35">
      <c r="A37" s="1">
        <v>33</v>
      </c>
      <c r="B37" s="12" t="s">
        <v>55</v>
      </c>
      <c r="C37" s="189" t="s">
        <v>332</v>
      </c>
      <c r="D37" s="224">
        <v>57</v>
      </c>
      <c r="E37" s="174">
        <v>41</v>
      </c>
      <c r="F37" s="174">
        <v>38</v>
      </c>
      <c r="G37" s="174">
        <v>41</v>
      </c>
      <c r="H37" s="174">
        <v>49</v>
      </c>
      <c r="I37" s="1">
        <f t="shared" ref="I37:I68" si="9">SUM(D37:H37)</f>
        <v>226</v>
      </c>
      <c r="J37" s="657">
        <f t="shared" ref="J37:J49" si="10">SUM(I37:I38)</f>
        <v>424</v>
      </c>
      <c r="M37" s="1">
        <v>32</v>
      </c>
      <c r="N37" s="5" t="s">
        <v>68</v>
      </c>
      <c r="O37" s="169">
        <f>SUM($J$67)</f>
        <v>313</v>
      </c>
      <c r="P37" s="169">
        <v>24</v>
      </c>
      <c r="Q37" s="8">
        <v>25</v>
      </c>
    </row>
    <row r="38" spans="1:17" ht="19.5" thickBot="1" x14ac:dyDescent="0.35">
      <c r="A38" s="1">
        <v>34</v>
      </c>
      <c r="B38" s="13" t="s">
        <v>55</v>
      </c>
      <c r="C38" s="3" t="s">
        <v>333</v>
      </c>
      <c r="D38" s="1">
        <v>105</v>
      </c>
      <c r="E38" s="174">
        <v>49</v>
      </c>
      <c r="F38" s="174">
        <v>0</v>
      </c>
      <c r="G38" s="174">
        <v>24</v>
      </c>
      <c r="H38" s="174">
        <v>20</v>
      </c>
      <c r="I38" s="222">
        <f t="shared" si="9"/>
        <v>198</v>
      </c>
      <c r="J38" s="658"/>
      <c r="M38" s="224">
        <v>2</v>
      </c>
      <c r="N38" s="5" t="s">
        <v>40</v>
      </c>
      <c r="O38" s="169">
        <f>SUM($J$7)</f>
        <v>301</v>
      </c>
      <c r="P38" s="169">
        <v>25</v>
      </c>
      <c r="Q38" s="7">
        <v>24</v>
      </c>
    </row>
    <row r="39" spans="1:17" ht="19.5" thickBot="1" x14ac:dyDescent="0.35">
      <c r="A39" s="1">
        <v>35</v>
      </c>
      <c r="B39" s="12" t="s">
        <v>56</v>
      </c>
      <c r="C39" s="189" t="s">
        <v>335</v>
      </c>
      <c r="D39" s="104">
        <v>39</v>
      </c>
      <c r="E39" s="174">
        <v>19</v>
      </c>
      <c r="F39" s="174">
        <v>44</v>
      </c>
      <c r="G39" s="174">
        <v>49</v>
      </c>
      <c r="H39" s="174">
        <v>42</v>
      </c>
      <c r="I39" s="1">
        <f t="shared" si="9"/>
        <v>193</v>
      </c>
      <c r="J39" s="657">
        <f t="shared" si="8"/>
        <v>351</v>
      </c>
      <c r="M39" s="1">
        <v>23</v>
      </c>
      <c r="N39" s="5" t="s">
        <v>60</v>
      </c>
      <c r="O39" s="169">
        <f>SUM($J$49)</f>
        <v>295</v>
      </c>
      <c r="P39" s="169">
        <v>26</v>
      </c>
      <c r="Q39" s="8">
        <v>23</v>
      </c>
    </row>
    <row r="40" spans="1:17" ht="19.5" thickBot="1" x14ac:dyDescent="0.35">
      <c r="A40" s="1">
        <v>36</v>
      </c>
      <c r="B40" s="13" t="s">
        <v>56</v>
      </c>
      <c r="C40" s="3" t="s">
        <v>336</v>
      </c>
      <c r="D40" s="1">
        <v>34</v>
      </c>
      <c r="E40" s="174">
        <v>14</v>
      </c>
      <c r="F40" s="174">
        <v>36</v>
      </c>
      <c r="G40" s="174">
        <v>47</v>
      </c>
      <c r="H40" s="174">
        <v>27</v>
      </c>
      <c r="I40" s="222">
        <f t="shared" si="9"/>
        <v>158</v>
      </c>
      <c r="J40" s="658"/>
      <c r="M40" s="215">
        <v>19</v>
      </c>
      <c r="N40" s="19" t="s">
        <v>87</v>
      </c>
      <c r="O40" s="169">
        <f>SUM($J$41)</f>
        <v>287</v>
      </c>
      <c r="P40" s="169">
        <v>27</v>
      </c>
      <c r="Q40" s="7">
        <v>22</v>
      </c>
    </row>
    <row r="41" spans="1:17" ht="19.5" thickBot="1" x14ac:dyDescent="0.35">
      <c r="A41" s="1">
        <v>37</v>
      </c>
      <c r="B41" s="12" t="s">
        <v>87</v>
      </c>
      <c r="C41" s="189" t="s">
        <v>329</v>
      </c>
      <c r="D41" s="224">
        <v>28</v>
      </c>
      <c r="E41" s="174">
        <v>19</v>
      </c>
      <c r="F41" s="174">
        <v>70</v>
      </c>
      <c r="G41" s="174">
        <v>25</v>
      </c>
      <c r="H41" s="174">
        <v>46</v>
      </c>
      <c r="I41" s="1">
        <f t="shared" si="9"/>
        <v>188</v>
      </c>
      <c r="J41" s="657">
        <f t="shared" si="10"/>
        <v>287</v>
      </c>
      <c r="M41" s="1">
        <v>9</v>
      </c>
      <c r="N41" s="19" t="s">
        <v>47</v>
      </c>
      <c r="O41" s="169">
        <f>SUM($J$21)</f>
        <v>284</v>
      </c>
      <c r="P41" s="169">
        <v>28</v>
      </c>
      <c r="Q41" s="8">
        <v>21</v>
      </c>
    </row>
    <row r="42" spans="1:17" ht="19.5" thickBot="1" x14ac:dyDescent="0.35">
      <c r="A42" s="1">
        <v>38</v>
      </c>
      <c r="B42" s="13" t="s">
        <v>87</v>
      </c>
      <c r="C42" s="3" t="s">
        <v>330</v>
      </c>
      <c r="D42" s="1">
        <v>36</v>
      </c>
      <c r="E42" s="174">
        <v>23</v>
      </c>
      <c r="F42" s="174">
        <v>1</v>
      </c>
      <c r="G42" s="174">
        <v>22</v>
      </c>
      <c r="H42" s="174">
        <v>17</v>
      </c>
      <c r="I42" s="212">
        <f t="shared" si="9"/>
        <v>99</v>
      </c>
      <c r="J42" s="658"/>
      <c r="M42" s="224">
        <v>10</v>
      </c>
      <c r="N42" s="5" t="s">
        <v>48</v>
      </c>
      <c r="O42" s="169">
        <f>SUM($J$23)</f>
        <v>264</v>
      </c>
      <c r="P42" s="169">
        <v>29</v>
      </c>
      <c r="Q42" s="7">
        <v>20</v>
      </c>
    </row>
    <row r="43" spans="1:17" ht="19.5" thickBot="1" x14ac:dyDescent="0.35">
      <c r="A43" s="1">
        <v>39</v>
      </c>
      <c r="B43" s="12" t="s">
        <v>57</v>
      </c>
      <c r="C43" s="189" t="s">
        <v>176</v>
      </c>
      <c r="D43" s="104">
        <v>20</v>
      </c>
      <c r="E43" s="174">
        <v>21</v>
      </c>
      <c r="F43" s="174">
        <v>18</v>
      </c>
      <c r="G43" s="174">
        <v>39</v>
      </c>
      <c r="H43" s="174">
        <v>29</v>
      </c>
      <c r="I43" s="1">
        <f t="shared" si="9"/>
        <v>127</v>
      </c>
      <c r="J43" s="657">
        <f t="shared" si="8"/>
        <v>320</v>
      </c>
      <c r="M43" s="1">
        <v>15</v>
      </c>
      <c r="N43" s="5" t="s">
        <v>53</v>
      </c>
      <c r="O43" s="169">
        <f>SUM($J$33)</f>
        <v>263</v>
      </c>
      <c r="P43" s="169">
        <v>30</v>
      </c>
      <c r="Q43" s="8">
        <v>19</v>
      </c>
    </row>
    <row r="44" spans="1:17" ht="19.5" thickBot="1" x14ac:dyDescent="0.35">
      <c r="A44" s="1">
        <v>40</v>
      </c>
      <c r="B44" s="13" t="s">
        <v>57</v>
      </c>
      <c r="C44" s="3" t="s">
        <v>177</v>
      </c>
      <c r="D44" s="1">
        <v>28</v>
      </c>
      <c r="E44" s="174">
        <v>30</v>
      </c>
      <c r="F44" s="174">
        <v>37</v>
      </c>
      <c r="G44" s="174">
        <v>17</v>
      </c>
      <c r="H44" s="174">
        <v>81</v>
      </c>
      <c r="I44" s="177">
        <f t="shared" si="9"/>
        <v>193</v>
      </c>
      <c r="J44" s="658"/>
      <c r="M44" s="224">
        <v>49</v>
      </c>
      <c r="N44" s="5" t="s">
        <v>85</v>
      </c>
      <c r="O44" s="169">
        <f>SUM($J$101)</f>
        <v>249</v>
      </c>
      <c r="P44" s="169">
        <v>31</v>
      </c>
      <c r="Q44" s="7">
        <v>18</v>
      </c>
    </row>
    <row r="45" spans="1:17" ht="19.5" thickBot="1" x14ac:dyDescent="0.35">
      <c r="A45" s="1">
        <v>41</v>
      </c>
      <c r="B45" s="12" t="s">
        <v>58</v>
      </c>
      <c r="C45" s="189"/>
      <c r="D45" s="215"/>
      <c r="E45" s="174"/>
      <c r="F45" s="174"/>
      <c r="G45" s="174"/>
      <c r="H45" s="174"/>
      <c r="I45" s="1">
        <f t="shared" si="9"/>
        <v>0</v>
      </c>
      <c r="J45" s="657">
        <f t="shared" si="10"/>
        <v>0</v>
      </c>
      <c r="M45" s="1">
        <v>6</v>
      </c>
      <c r="N45" s="5" t="s">
        <v>44</v>
      </c>
      <c r="O45" s="169">
        <f>SUM($J$15)</f>
        <v>239</v>
      </c>
      <c r="P45" s="169">
        <v>32</v>
      </c>
      <c r="Q45" s="8">
        <v>17</v>
      </c>
    </row>
    <row r="46" spans="1:17" ht="19.5" thickBot="1" x14ac:dyDescent="0.35">
      <c r="A46" s="1">
        <v>42</v>
      </c>
      <c r="B46" s="13" t="s">
        <v>58</v>
      </c>
      <c r="C46" s="3"/>
      <c r="D46" s="1"/>
      <c r="E46" s="174"/>
      <c r="F46" s="174"/>
      <c r="G46" s="174"/>
      <c r="H46" s="174"/>
      <c r="I46" s="212">
        <f t="shared" si="9"/>
        <v>0</v>
      </c>
      <c r="J46" s="658"/>
      <c r="M46" s="224">
        <v>3</v>
      </c>
      <c r="N46" s="5" t="s">
        <v>41</v>
      </c>
      <c r="O46" s="169">
        <f>SUM($J$9)</f>
        <v>0</v>
      </c>
      <c r="P46" s="169">
        <v>33</v>
      </c>
      <c r="Q46" s="7">
        <v>-5</v>
      </c>
    </row>
    <row r="47" spans="1:17" ht="19.5" thickBot="1" x14ac:dyDescent="0.35">
      <c r="A47" s="221">
        <v>43</v>
      </c>
      <c r="B47" s="12" t="s">
        <v>59</v>
      </c>
      <c r="C47" s="189" t="s">
        <v>319</v>
      </c>
      <c r="D47" s="198">
        <v>72</v>
      </c>
      <c r="E47" s="174">
        <v>51</v>
      </c>
      <c r="F47" s="174">
        <v>61</v>
      </c>
      <c r="G47" s="174">
        <v>24</v>
      </c>
      <c r="H47" s="174">
        <v>37</v>
      </c>
      <c r="I47" s="1">
        <f t="shared" si="9"/>
        <v>245</v>
      </c>
      <c r="J47" s="657">
        <f t="shared" si="8"/>
        <v>431</v>
      </c>
      <c r="M47" s="1">
        <v>14</v>
      </c>
      <c r="N47" s="5" t="s">
        <v>52</v>
      </c>
      <c r="O47" s="169">
        <f>SUM($J$31)</f>
        <v>0</v>
      </c>
      <c r="P47" s="169">
        <v>33</v>
      </c>
      <c r="Q47" s="8">
        <v>-5</v>
      </c>
    </row>
    <row r="48" spans="1:17" ht="19.5" thickBot="1" x14ac:dyDescent="0.35">
      <c r="A48" s="1">
        <v>44</v>
      </c>
      <c r="B48" s="13" t="s">
        <v>59</v>
      </c>
      <c r="C48" s="3" t="s">
        <v>320</v>
      </c>
      <c r="D48" s="1">
        <v>76</v>
      </c>
      <c r="E48" s="210">
        <v>55</v>
      </c>
      <c r="F48" s="210">
        <v>4</v>
      </c>
      <c r="G48" s="210">
        <v>21</v>
      </c>
      <c r="H48" s="210">
        <v>30</v>
      </c>
      <c r="I48" s="212">
        <f t="shared" si="9"/>
        <v>186</v>
      </c>
      <c r="J48" s="658"/>
      <c r="M48" s="202">
        <v>21</v>
      </c>
      <c r="N48" s="5" t="s">
        <v>58</v>
      </c>
      <c r="O48" s="169">
        <f>SUM($J$45)</f>
        <v>0</v>
      </c>
      <c r="P48" s="169">
        <v>33</v>
      </c>
      <c r="Q48" s="7">
        <v>-5</v>
      </c>
    </row>
    <row r="49" spans="1:17" ht="19.5" thickBot="1" x14ac:dyDescent="0.35">
      <c r="A49" s="211">
        <v>45</v>
      </c>
      <c r="B49" s="12" t="s">
        <v>60</v>
      </c>
      <c r="C49" s="189" t="s">
        <v>304</v>
      </c>
      <c r="D49" s="224">
        <v>59</v>
      </c>
      <c r="E49" s="220">
        <v>26</v>
      </c>
      <c r="F49" s="220">
        <v>17</v>
      </c>
      <c r="G49" s="220">
        <v>22</v>
      </c>
      <c r="H49" s="220">
        <v>5</v>
      </c>
      <c r="I49" s="1">
        <f t="shared" si="9"/>
        <v>129</v>
      </c>
      <c r="J49" s="657">
        <f t="shared" si="10"/>
        <v>295</v>
      </c>
      <c r="M49" s="1">
        <v>30</v>
      </c>
      <c r="N49" s="20" t="s">
        <v>66</v>
      </c>
      <c r="O49" s="169">
        <f>SUM($J$63)</f>
        <v>0</v>
      </c>
      <c r="P49" s="169">
        <v>33</v>
      </c>
      <c r="Q49" s="8">
        <v>-5</v>
      </c>
    </row>
    <row r="50" spans="1:17" ht="19.5" thickBot="1" x14ac:dyDescent="0.35">
      <c r="A50" s="1">
        <v>46</v>
      </c>
      <c r="B50" s="13" t="s">
        <v>60</v>
      </c>
      <c r="C50" s="3" t="s">
        <v>305</v>
      </c>
      <c r="D50" s="1">
        <v>11</v>
      </c>
      <c r="E50" s="174">
        <v>74</v>
      </c>
      <c r="F50" s="174">
        <v>30</v>
      </c>
      <c r="G50" s="174">
        <v>31</v>
      </c>
      <c r="H50" s="174">
        <v>20</v>
      </c>
      <c r="I50" s="222">
        <f t="shared" si="9"/>
        <v>166</v>
      </c>
      <c r="J50" s="658"/>
      <c r="M50" s="202">
        <v>35</v>
      </c>
      <c r="N50" s="6" t="s">
        <v>71</v>
      </c>
      <c r="O50" s="169">
        <f>SUM($J$73)</f>
        <v>0</v>
      </c>
      <c r="P50" s="169">
        <v>33</v>
      </c>
      <c r="Q50" s="7">
        <v>-5</v>
      </c>
    </row>
    <row r="51" spans="1:17" ht="19.5" thickBot="1" x14ac:dyDescent="0.35">
      <c r="A51" s="221">
        <v>47</v>
      </c>
      <c r="B51" s="12" t="s">
        <v>61</v>
      </c>
      <c r="C51" s="189" t="s">
        <v>331</v>
      </c>
      <c r="D51" s="224">
        <v>35</v>
      </c>
      <c r="E51" s="174">
        <v>31</v>
      </c>
      <c r="F51" s="174">
        <v>15</v>
      </c>
      <c r="G51" s="174">
        <v>36</v>
      </c>
      <c r="H51" s="174">
        <v>30</v>
      </c>
      <c r="I51" s="1">
        <f t="shared" si="9"/>
        <v>147</v>
      </c>
      <c r="J51" s="657">
        <f t="shared" si="6"/>
        <v>358</v>
      </c>
      <c r="M51" s="1">
        <v>36</v>
      </c>
      <c r="N51" s="5" t="s">
        <v>72</v>
      </c>
      <c r="O51" s="169">
        <f>SUM($J$75)</f>
        <v>0</v>
      </c>
      <c r="P51" s="169">
        <v>33</v>
      </c>
      <c r="Q51" s="8">
        <v>-5</v>
      </c>
    </row>
    <row r="52" spans="1:17" ht="19.5" thickBot="1" x14ac:dyDescent="0.35">
      <c r="A52" s="1">
        <v>48</v>
      </c>
      <c r="B52" s="13" t="s">
        <v>61</v>
      </c>
      <c r="C52" s="3" t="s">
        <v>165</v>
      </c>
      <c r="D52" s="1">
        <v>50</v>
      </c>
      <c r="E52" s="174">
        <v>24</v>
      </c>
      <c r="F52" s="174">
        <v>64</v>
      </c>
      <c r="G52" s="174">
        <v>38</v>
      </c>
      <c r="H52" s="174">
        <v>35</v>
      </c>
      <c r="I52" s="212">
        <f t="shared" si="9"/>
        <v>211</v>
      </c>
      <c r="J52" s="658"/>
      <c r="M52" s="202">
        <v>37</v>
      </c>
      <c r="N52" s="5" t="s">
        <v>73</v>
      </c>
      <c r="O52" s="169">
        <f>SUM($J$77)</f>
        <v>0</v>
      </c>
      <c r="P52" s="169">
        <v>33</v>
      </c>
      <c r="Q52" s="7">
        <v>-5</v>
      </c>
    </row>
    <row r="53" spans="1:17" ht="19.5" thickBot="1" x14ac:dyDescent="0.35">
      <c r="A53" s="221">
        <v>49</v>
      </c>
      <c r="B53" s="12" t="s">
        <v>62</v>
      </c>
      <c r="C53" s="189" t="s">
        <v>297</v>
      </c>
      <c r="D53" s="224">
        <v>15</v>
      </c>
      <c r="E53" s="174">
        <v>65</v>
      </c>
      <c r="F53" s="174">
        <v>15</v>
      </c>
      <c r="G53" s="174">
        <v>62</v>
      </c>
      <c r="H53" s="174">
        <v>20</v>
      </c>
      <c r="I53" s="1">
        <f t="shared" si="9"/>
        <v>177</v>
      </c>
      <c r="J53" s="657">
        <f t="shared" si="7"/>
        <v>326</v>
      </c>
      <c r="M53" s="1">
        <v>38</v>
      </c>
      <c r="N53" s="5" t="s">
        <v>74</v>
      </c>
      <c r="O53" s="169">
        <f>SUM($J$79)</f>
        <v>0</v>
      </c>
      <c r="P53" s="169">
        <v>33</v>
      </c>
      <c r="Q53" s="8">
        <v>-5</v>
      </c>
    </row>
    <row r="54" spans="1:17" ht="19.5" thickBot="1" x14ac:dyDescent="0.35">
      <c r="A54" s="1">
        <v>50</v>
      </c>
      <c r="B54" s="13" t="s">
        <v>62</v>
      </c>
      <c r="C54" s="3" t="s">
        <v>298</v>
      </c>
      <c r="D54" s="1">
        <v>22</v>
      </c>
      <c r="E54" s="174">
        <v>30</v>
      </c>
      <c r="F54" s="174">
        <v>31</v>
      </c>
      <c r="G54" s="174">
        <v>29</v>
      </c>
      <c r="H54" s="174">
        <v>37</v>
      </c>
      <c r="I54" s="222">
        <f t="shared" si="9"/>
        <v>149</v>
      </c>
      <c r="J54" s="658"/>
      <c r="M54" s="224">
        <v>40</v>
      </c>
      <c r="N54" s="5" t="s">
        <v>76</v>
      </c>
      <c r="O54" s="169">
        <f>SUM($J$83)</f>
        <v>0</v>
      </c>
      <c r="P54" s="169">
        <v>33</v>
      </c>
      <c r="Q54" s="7">
        <v>-5</v>
      </c>
    </row>
    <row r="55" spans="1:17" ht="19.5" thickBot="1" x14ac:dyDescent="0.35">
      <c r="A55" s="221">
        <v>51</v>
      </c>
      <c r="B55" s="12" t="s">
        <v>63</v>
      </c>
      <c r="C55" s="228" t="s">
        <v>160</v>
      </c>
      <c r="D55" s="34">
        <v>114</v>
      </c>
      <c r="E55" s="123">
        <v>28</v>
      </c>
      <c r="F55" s="123">
        <v>7</v>
      </c>
      <c r="G55" s="123">
        <v>97</v>
      </c>
      <c r="H55" s="123">
        <v>28</v>
      </c>
      <c r="I55" s="28">
        <f t="shared" si="9"/>
        <v>274</v>
      </c>
      <c r="J55" s="657">
        <f t="shared" si="8"/>
        <v>410</v>
      </c>
      <c r="M55" s="1">
        <v>41</v>
      </c>
      <c r="N55" s="5" t="s">
        <v>77</v>
      </c>
      <c r="O55" s="169">
        <f>SUM($J$85)</f>
        <v>0</v>
      </c>
      <c r="P55" s="169">
        <v>33</v>
      </c>
      <c r="Q55" s="8">
        <v>-5</v>
      </c>
    </row>
    <row r="56" spans="1:17" ht="19.5" thickBot="1" x14ac:dyDescent="0.35">
      <c r="A56" s="1">
        <v>52</v>
      </c>
      <c r="B56" s="13" t="s">
        <v>63</v>
      </c>
      <c r="C56" s="190" t="s">
        <v>296</v>
      </c>
      <c r="D56" s="1">
        <v>35</v>
      </c>
      <c r="E56" s="174">
        <v>28</v>
      </c>
      <c r="F56" s="174">
        <v>21</v>
      </c>
      <c r="G56" s="174">
        <v>40</v>
      </c>
      <c r="H56" s="174">
        <v>12</v>
      </c>
      <c r="I56" s="177">
        <f t="shared" si="9"/>
        <v>136</v>
      </c>
      <c r="J56" s="658"/>
      <c r="M56" s="224">
        <v>42</v>
      </c>
      <c r="N56" s="5" t="s">
        <v>78</v>
      </c>
      <c r="O56" s="169">
        <f>SUM($J$87)</f>
        <v>0</v>
      </c>
      <c r="P56" s="169">
        <v>33</v>
      </c>
      <c r="Q56" s="7">
        <v>-5</v>
      </c>
    </row>
    <row r="57" spans="1:17" ht="19.5" thickBot="1" x14ac:dyDescent="0.35">
      <c r="A57" s="221">
        <v>53</v>
      </c>
      <c r="B57" s="18" t="s">
        <v>93</v>
      </c>
      <c r="C57" s="89" t="s">
        <v>308</v>
      </c>
      <c r="D57" s="198">
        <v>62</v>
      </c>
      <c r="E57" s="174">
        <v>20</v>
      </c>
      <c r="F57" s="174">
        <v>18</v>
      </c>
      <c r="G57" s="174">
        <v>64</v>
      </c>
      <c r="H57" s="174">
        <v>74</v>
      </c>
      <c r="I57" s="1">
        <f t="shared" si="9"/>
        <v>238</v>
      </c>
      <c r="J57" s="657">
        <f t="shared" ref="J57:J101" si="11">SUM(I57:I58)</f>
        <v>367</v>
      </c>
      <c r="M57" s="1">
        <v>43</v>
      </c>
      <c r="N57" s="5" t="s">
        <v>79</v>
      </c>
      <c r="O57" s="169">
        <f>SUM($J$89)</f>
        <v>0</v>
      </c>
      <c r="P57" s="169">
        <v>33</v>
      </c>
      <c r="Q57" s="8">
        <v>-5</v>
      </c>
    </row>
    <row r="58" spans="1:17" ht="19.5" thickBot="1" x14ac:dyDescent="0.35">
      <c r="A58" s="1">
        <v>54</v>
      </c>
      <c r="B58" s="55" t="s">
        <v>93</v>
      </c>
      <c r="C58" s="190" t="s">
        <v>309</v>
      </c>
      <c r="D58" s="1">
        <v>17</v>
      </c>
      <c r="E58" s="1">
        <v>23</v>
      </c>
      <c r="F58" s="218">
        <v>43</v>
      </c>
      <c r="G58" s="218">
        <v>19</v>
      </c>
      <c r="H58" s="218">
        <v>27</v>
      </c>
      <c r="I58" s="177">
        <f t="shared" si="9"/>
        <v>129</v>
      </c>
      <c r="J58" s="658"/>
      <c r="M58" s="224">
        <v>44</v>
      </c>
      <c r="N58" s="5" t="s">
        <v>80</v>
      </c>
      <c r="O58" s="169">
        <f>SUM($J$91)</f>
        <v>0</v>
      </c>
      <c r="P58" s="169">
        <v>33</v>
      </c>
      <c r="Q58" s="7">
        <v>-5</v>
      </c>
    </row>
    <row r="59" spans="1:17" ht="19.5" thickBot="1" x14ac:dyDescent="0.35">
      <c r="A59" s="221">
        <v>55</v>
      </c>
      <c r="B59" s="12" t="s">
        <v>64</v>
      </c>
      <c r="C59" s="191" t="s">
        <v>302</v>
      </c>
      <c r="D59" s="23">
        <v>38</v>
      </c>
      <c r="E59" s="222">
        <v>19</v>
      </c>
      <c r="F59" s="222">
        <v>57</v>
      </c>
      <c r="G59" s="222">
        <v>25</v>
      </c>
      <c r="H59" s="222">
        <v>54</v>
      </c>
      <c r="I59" s="1">
        <f t="shared" si="9"/>
        <v>193</v>
      </c>
      <c r="J59" s="657">
        <f t="shared" ref="J59:J99" si="12">SUM(I59:I60)</f>
        <v>344</v>
      </c>
      <c r="M59" s="1">
        <v>45</v>
      </c>
      <c r="N59" s="5" t="s">
        <v>81</v>
      </c>
      <c r="O59" s="169">
        <f>SUM($J$93)</f>
        <v>0</v>
      </c>
      <c r="P59" s="169">
        <v>33</v>
      </c>
      <c r="Q59" s="8">
        <v>-5</v>
      </c>
    </row>
    <row r="60" spans="1:17" ht="19.5" thickBot="1" x14ac:dyDescent="0.35">
      <c r="A60" s="1">
        <v>56</v>
      </c>
      <c r="B60" s="13" t="s">
        <v>64</v>
      </c>
      <c r="C60" s="3" t="s">
        <v>303</v>
      </c>
      <c r="D60" s="1">
        <v>31</v>
      </c>
      <c r="E60" s="210">
        <v>33</v>
      </c>
      <c r="F60" s="210">
        <v>20</v>
      </c>
      <c r="G60" s="210">
        <v>45</v>
      </c>
      <c r="H60" s="210">
        <v>22</v>
      </c>
      <c r="I60" s="222">
        <f t="shared" si="9"/>
        <v>151</v>
      </c>
      <c r="J60" s="658"/>
      <c r="M60" s="224">
        <v>46</v>
      </c>
      <c r="N60" s="5" t="s">
        <v>82</v>
      </c>
      <c r="O60" s="169">
        <f>SUM($J$95)</f>
        <v>0</v>
      </c>
      <c r="P60" s="169">
        <v>33</v>
      </c>
      <c r="Q60" s="7">
        <v>-5</v>
      </c>
    </row>
    <row r="61" spans="1:17" ht="19.5" thickBot="1" x14ac:dyDescent="0.35">
      <c r="A61" s="221">
        <v>57</v>
      </c>
      <c r="B61" s="12" t="s">
        <v>65</v>
      </c>
      <c r="C61" s="189" t="s">
        <v>306</v>
      </c>
      <c r="D61" s="224">
        <v>24</v>
      </c>
      <c r="E61" s="174">
        <v>26</v>
      </c>
      <c r="F61" s="174">
        <v>31</v>
      </c>
      <c r="G61" s="174">
        <v>22</v>
      </c>
      <c r="H61" s="174">
        <v>51</v>
      </c>
      <c r="I61" s="1">
        <f t="shared" si="9"/>
        <v>154</v>
      </c>
      <c r="J61" s="657">
        <f t="shared" si="11"/>
        <v>329</v>
      </c>
      <c r="M61" s="1">
        <v>47</v>
      </c>
      <c r="N61" s="5" t="s">
        <v>83</v>
      </c>
      <c r="O61" s="169">
        <f>SUM($J$97)</f>
        <v>0</v>
      </c>
      <c r="P61" s="169">
        <v>33</v>
      </c>
      <c r="Q61" s="8">
        <v>-5</v>
      </c>
    </row>
    <row r="62" spans="1:17" ht="19.5" thickBot="1" x14ac:dyDescent="0.35">
      <c r="A62" s="1">
        <v>58</v>
      </c>
      <c r="B62" s="13" t="s">
        <v>65</v>
      </c>
      <c r="C62" s="3" t="s">
        <v>321</v>
      </c>
      <c r="D62" s="1">
        <v>37</v>
      </c>
      <c r="E62" s="174">
        <v>17</v>
      </c>
      <c r="F62" s="174">
        <v>22</v>
      </c>
      <c r="G62" s="174">
        <v>69</v>
      </c>
      <c r="H62" s="174">
        <v>30</v>
      </c>
      <c r="I62" s="222">
        <f t="shared" si="9"/>
        <v>175</v>
      </c>
      <c r="J62" s="658"/>
      <c r="M62" s="1">
        <v>48</v>
      </c>
      <c r="N62" s="19" t="s">
        <v>84</v>
      </c>
      <c r="O62" s="170">
        <f>SUM($J$99)</f>
        <v>0</v>
      </c>
      <c r="P62" s="170">
        <v>33</v>
      </c>
      <c r="Q62" s="203">
        <v>-5</v>
      </c>
    </row>
    <row r="63" spans="1:17" ht="19.5" thickBot="1" x14ac:dyDescent="0.3">
      <c r="A63" s="211">
        <v>59</v>
      </c>
      <c r="B63" s="12" t="s">
        <v>66</v>
      </c>
      <c r="C63" s="189"/>
      <c r="D63" s="215"/>
      <c r="E63" s="174"/>
      <c r="F63" s="174"/>
      <c r="G63" s="174"/>
      <c r="H63" s="174"/>
      <c r="I63" s="1">
        <f t="shared" si="9"/>
        <v>0</v>
      </c>
      <c r="J63" s="657">
        <f t="shared" si="12"/>
        <v>0</v>
      </c>
      <c r="L63" s="9"/>
      <c r="M63" s="176"/>
      <c r="N63" s="3"/>
      <c r="O63" s="176"/>
      <c r="P63" s="43"/>
    </row>
    <row r="64" spans="1:17" ht="19.5" thickBot="1" x14ac:dyDescent="0.3">
      <c r="A64" s="1">
        <v>60</v>
      </c>
      <c r="B64" s="13" t="s">
        <v>66</v>
      </c>
      <c r="C64" s="3"/>
      <c r="D64" s="1"/>
      <c r="E64" s="174"/>
      <c r="F64" s="174"/>
      <c r="G64" s="174"/>
      <c r="H64" s="174"/>
      <c r="I64" s="212">
        <f t="shared" si="9"/>
        <v>0</v>
      </c>
      <c r="J64" s="658"/>
      <c r="L64" s="9"/>
      <c r="M64" s="176"/>
      <c r="N64" s="181"/>
      <c r="O64" s="176"/>
      <c r="P64" s="43"/>
    </row>
    <row r="65" spans="1:10" ht="19.5" thickBot="1" x14ac:dyDescent="0.3">
      <c r="A65" s="211">
        <v>61</v>
      </c>
      <c r="B65" s="12" t="s">
        <v>67</v>
      </c>
      <c r="C65" s="189" t="s">
        <v>312</v>
      </c>
      <c r="D65" s="224">
        <v>54</v>
      </c>
      <c r="E65" s="174">
        <v>83</v>
      </c>
      <c r="F65" s="174">
        <v>26</v>
      </c>
      <c r="G65" s="174">
        <v>16</v>
      </c>
      <c r="H65" s="174">
        <v>21</v>
      </c>
      <c r="I65" s="1">
        <f t="shared" si="9"/>
        <v>200</v>
      </c>
      <c r="J65" s="657">
        <f t="shared" si="11"/>
        <v>343</v>
      </c>
    </row>
    <row r="66" spans="1:10" ht="19.5" thickBot="1" x14ac:dyDescent="0.3">
      <c r="A66" s="1">
        <v>62</v>
      </c>
      <c r="B66" s="13" t="s">
        <v>67</v>
      </c>
      <c r="C66" s="3" t="s">
        <v>313</v>
      </c>
      <c r="D66" s="1">
        <v>5</v>
      </c>
      <c r="E66" s="174">
        <v>25</v>
      </c>
      <c r="F66" s="174">
        <v>39</v>
      </c>
      <c r="G66" s="174">
        <v>59</v>
      </c>
      <c r="H66" s="174">
        <v>15</v>
      </c>
      <c r="I66" s="197">
        <f t="shared" si="9"/>
        <v>143</v>
      </c>
      <c r="J66" s="658"/>
    </row>
    <row r="67" spans="1:10" ht="19.5" thickBot="1" x14ac:dyDescent="0.3">
      <c r="A67" s="221">
        <v>63</v>
      </c>
      <c r="B67" s="12" t="s">
        <v>68</v>
      </c>
      <c r="C67" s="189" t="s">
        <v>306</v>
      </c>
      <c r="D67" s="215">
        <v>27</v>
      </c>
      <c r="E67" s="210">
        <v>42</v>
      </c>
      <c r="F67" s="210">
        <v>52</v>
      </c>
      <c r="G67" s="210">
        <v>33</v>
      </c>
      <c r="H67" s="210">
        <v>35</v>
      </c>
      <c r="I67" s="1">
        <f t="shared" si="9"/>
        <v>189</v>
      </c>
      <c r="J67" s="657">
        <f t="shared" si="12"/>
        <v>313</v>
      </c>
    </row>
    <row r="68" spans="1:10" ht="19.5" thickBot="1" x14ac:dyDescent="0.3">
      <c r="A68" s="1">
        <v>64</v>
      </c>
      <c r="B68" s="13" t="s">
        <v>68</v>
      </c>
      <c r="C68" s="3" t="s">
        <v>307</v>
      </c>
      <c r="D68" s="1">
        <v>26</v>
      </c>
      <c r="E68" s="174">
        <v>20</v>
      </c>
      <c r="F68" s="174">
        <v>19</v>
      </c>
      <c r="G68" s="174">
        <v>23</v>
      </c>
      <c r="H68" s="174">
        <v>36</v>
      </c>
      <c r="I68" s="222">
        <f t="shared" si="9"/>
        <v>124</v>
      </c>
      <c r="J68" s="658"/>
    </row>
    <row r="69" spans="1:10" ht="19.5" thickBot="1" x14ac:dyDescent="0.3">
      <c r="A69" s="221">
        <v>65</v>
      </c>
      <c r="B69" s="12" t="s">
        <v>69</v>
      </c>
      <c r="C69" s="189" t="s">
        <v>314</v>
      </c>
      <c r="D69" s="104">
        <v>41</v>
      </c>
      <c r="E69" s="174">
        <v>30</v>
      </c>
      <c r="F69" s="174">
        <v>36</v>
      </c>
      <c r="G69" s="174">
        <v>42</v>
      </c>
      <c r="H69" s="174">
        <v>27</v>
      </c>
      <c r="I69" s="1">
        <f t="shared" ref="I69:I100" si="13">SUM(D69:H69)</f>
        <v>176</v>
      </c>
      <c r="J69" s="657">
        <f t="shared" si="11"/>
        <v>368</v>
      </c>
    </row>
    <row r="70" spans="1:10" ht="19.5" thickBot="1" x14ac:dyDescent="0.3">
      <c r="A70" s="1">
        <v>66</v>
      </c>
      <c r="B70" s="13" t="s">
        <v>69</v>
      </c>
      <c r="C70" s="3" t="s">
        <v>315</v>
      </c>
      <c r="D70" s="1">
        <v>21</v>
      </c>
      <c r="E70" s="174">
        <v>12</v>
      </c>
      <c r="F70" s="174">
        <v>40</v>
      </c>
      <c r="G70" s="174">
        <v>52</v>
      </c>
      <c r="H70" s="174">
        <v>67</v>
      </c>
      <c r="I70" s="177">
        <f t="shared" si="13"/>
        <v>192</v>
      </c>
      <c r="J70" s="658"/>
    </row>
    <row r="71" spans="1:10" ht="19.5" thickBot="1" x14ac:dyDescent="0.3">
      <c r="A71" s="221">
        <v>67</v>
      </c>
      <c r="B71" s="12" t="s">
        <v>70</v>
      </c>
      <c r="C71" s="189" t="s">
        <v>317</v>
      </c>
      <c r="D71" s="224">
        <v>12</v>
      </c>
      <c r="E71" s="174">
        <v>16</v>
      </c>
      <c r="F71" s="174">
        <v>8</v>
      </c>
      <c r="G71" s="174">
        <v>32</v>
      </c>
      <c r="H71" s="174">
        <v>51</v>
      </c>
      <c r="I71" s="1">
        <f t="shared" si="13"/>
        <v>119</v>
      </c>
      <c r="J71" s="657">
        <f t="shared" si="12"/>
        <v>355</v>
      </c>
    </row>
    <row r="72" spans="1:10" ht="19.5" thickBot="1" x14ac:dyDescent="0.3">
      <c r="A72" s="1">
        <v>68</v>
      </c>
      <c r="B72" s="13" t="s">
        <v>70</v>
      </c>
      <c r="C72" s="3" t="s">
        <v>318</v>
      </c>
      <c r="D72" s="1">
        <v>37</v>
      </c>
      <c r="E72" s="174">
        <v>39</v>
      </c>
      <c r="F72" s="174">
        <v>81</v>
      </c>
      <c r="G72" s="174">
        <v>41</v>
      </c>
      <c r="H72" s="174">
        <v>38</v>
      </c>
      <c r="I72" s="197">
        <f t="shared" si="13"/>
        <v>236</v>
      </c>
      <c r="J72" s="658"/>
    </row>
    <row r="73" spans="1:10" ht="19.5" thickBot="1" x14ac:dyDescent="0.3">
      <c r="A73" s="211">
        <v>69</v>
      </c>
      <c r="B73" s="12" t="s">
        <v>71</v>
      </c>
      <c r="C73" s="189"/>
      <c r="D73" s="104"/>
      <c r="E73" s="174"/>
      <c r="F73" s="174"/>
      <c r="G73" s="174"/>
      <c r="H73" s="174"/>
      <c r="I73" s="1">
        <f t="shared" si="13"/>
        <v>0</v>
      </c>
      <c r="J73" s="657">
        <f t="shared" si="11"/>
        <v>0</v>
      </c>
    </row>
    <row r="74" spans="1:10" ht="19.5" thickBot="1" x14ac:dyDescent="0.3">
      <c r="A74" s="1">
        <v>70</v>
      </c>
      <c r="B74" s="13" t="s">
        <v>71</v>
      </c>
      <c r="C74" s="3"/>
      <c r="D74" s="1"/>
      <c r="E74" s="174"/>
      <c r="F74" s="174"/>
      <c r="G74" s="174"/>
      <c r="H74" s="174"/>
      <c r="I74" s="177">
        <f t="shared" si="13"/>
        <v>0</v>
      </c>
      <c r="J74" s="658"/>
    </row>
    <row r="75" spans="1:10" ht="19.5" thickBot="1" x14ac:dyDescent="0.3">
      <c r="A75" s="175">
        <v>71</v>
      </c>
      <c r="B75" s="12" t="s">
        <v>72</v>
      </c>
      <c r="C75" s="189"/>
      <c r="D75" s="104"/>
      <c r="E75" s="174"/>
      <c r="F75" s="174"/>
      <c r="G75" s="174"/>
      <c r="H75" s="174"/>
      <c r="I75" s="1">
        <f t="shared" si="13"/>
        <v>0</v>
      </c>
      <c r="J75" s="657">
        <f t="shared" si="12"/>
        <v>0</v>
      </c>
    </row>
    <row r="76" spans="1:10" ht="19.5" thickBot="1" x14ac:dyDescent="0.3">
      <c r="A76" s="1">
        <v>72</v>
      </c>
      <c r="B76" s="13" t="s">
        <v>72</v>
      </c>
      <c r="C76" s="3"/>
      <c r="D76" s="1"/>
      <c r="E76" s="174"/>
      <c r="F76" s="174"/>
      <c r="G76" s="174"/>
      <c r="H76" s="174"/>
      <c r="I76" s="177">
        <f t="shared" si="13"/>
        <v>0</v>
      </c>
      <c r="J76" s="658"/>
    </row>
    <row r="77" spans="1:10" ht="19.5" thickBot="1" x14ac:dyDescent="0.3">
      <c r="A77" s="175">
        <v>73</v>
      </c>
      <c r="B77" s="12" t="s">
        <v>73</v>
      </c>
      <c r="C77" s="189"/>
      <c r="D77" s="104"/>
      <c r="E77" s="174"/>
      <c r="F77" s="174"/>
      <c r="G77" s="174"/>
      <c r="H77" s="174"/>
      <c r="I77" s="1">
        <f t="shared" si="13"/>
        <v>0</v>
      </c>
      <c r="J77" s="657">
        <f t="shared" si="11"/>
        <v>0</v>
      </c>
    </row>
    <row r="78" spans="1:10" ht="19.5" thickBot="1" x14ac:dyDescent="0.3">
      <c r="A78" s="1">
        <v>74</v>
      </c>
      <c r="B78" s="13" t="s">
        <v>73</v>
      </c>
      <c r="C78" s="3"/>
      <c r="D78" s="1"/>
      <c r="E78" s="174"/>
      <c r="F78" s="174"/>
      <c r="G78" s="174"/>
      <c r="H78" s="174"/>
      <c r="I78" s="177">
        <f t="shared" si="13"/>
        <v>0</v>
      </c>
      <c r="J78" s="658"/>
    </row>
    <row r="79" spans="1:10" ht="19.5" thickBot="1" x14ac:dyDescent="0.3">
      <c r="A79" s="175">
        <v>75</v>
      </c>
      <c r="B79" s="12" t="s">
        <v>74</v>
      </c>
      <c r="C79" s="189"/>
      <c r="D79" s="224"/>
      <c r="E79" s="220"/>
      <c r="F79" s="220"/>
      <c r="G79" s="220"/>
      <c r="H79" s="220"/>
      <c r="I79" s="1">
        <f t="shared" si="13"/>
        <v>0</v>
      </c>
      <c r="J79" s="657">
        <f t="shared" si="12"/>
        <v>0</v>
      </c>
    </row>
    <row r="80" spans="1:10" ht="19.5" thickBot="1" x14ac:dyDescent="0.3">
      <c r="A80" s="1">
        <v>76</v>
      </c>
      <c r="B80" s="13" t="s">
        <v>74</v>
      </c>
      <c r="C80" s="3"/>
      <c r="D80" s="1"/>
      <c r="E80" s="220"/>
      <c r="F80" s="220"/>
      <c r="G80" s="220"/>
      <c r="H80" s="220"/>
      <c r="I80" s="177">
        <f t="shared" si="13"/>
        <v>0</v>
      </c>
      <c r="J80" s="658"/>
    </row>
    <row r="81" spans="1:10" ht="19.5" thickBot="1" x14ac:dyDescent="0.3">
      <c r="A81" s="221">
        <v>77</v>
      </c>
      <c r="B81" s="12" t="s">
        <v>75</v>
      </c>
      <c r="C81" s="189" t="s">
        <v>166</v>
      </c>
      <c r="D81" s="224">
        <v>32</v>
      </c>
      <c r="E81" s="174">
        <v>33</v>
      </c>
      <c r="F81" s="174">
        <v>24</v>
      </c>
      <c r="G81" s="174">
        <v>50</v>
      </c>
      <c r="H81" s="174">
        <v>23</v>
      </c>
      <c r="I81" s="1">
        <f t="shared" si="13"/>
        <v>162</v>
      </c>
      <c r="J81" s="657">
        <f t="shared" si="11"/>
        <v>348</v>
      </c>
    </row>
    <row r="82" spans="1:10" ht="19.5" thickBot="1" x14ac:dyDescent="0.3">
      <c r="A82" s="1">
        <v>78</v>
      </c>
      <c r="B82" s="13" t="s">
        <v>75</v>
      </c>
      <c r="C82" s="3" t="s">
        <v>167</v>
      </c>
      <c r="D82" s="1">
        <v>31</v>
      </c>
      <c r="E82" s="174">
        <v>62</v>
      </c>
      <c r="F82" s="174">
        <v>66</v>
      </c>
      <c r="G82" s="174">
        <v>17</v>
      </c>
      <c r="H82" s="174">
        <v>10</v>
      </c>
      <c r="I82" s="222">
        <f t="shared" si="13"/>
        <v>186</v>
      </c>
      <c r="J82" s="658"/>
    </row>
    <row r="83" spans="1:10" ht="19.5" thickBot="1" x14ac:dyDescent="0.3">
      <c r="A83" s="175">
        <v>79</v>
      </c>
      <c r="B83" s="12" t="s">
        <v>76</v>
      </c>
      <c r="C83" s="189"/>
      <c r="D83" s="1"/>
      <c r="E83" s="1"/>
      <c r="F83" s="209"/>
      <c r="G83" s="209"/>
      <c r="H83" s="209"/>
      <c r="I83" s="1">
        <f t="shared" si="13"/>
        <v>0</v>
      </c>
      <c r="J83" s="657">
        <f t="shared" si="12"/>
        <v>0</v>
      </c>
    </row>
    <row r="84" spans="1:10" ht="19.5" thickBot="1" x14ac:dyDescent="0.3">
      <c r="A84" s="1">
        <v>80</v>
      </c>
      <c r="B84" s="13" t="s">
        <v>76</v>
      </c>
      <c r="C84" s="3"/>
      <c r="D84" s="23"/>
      <c r="E84" s="212"/>
      <c r="F84" s="212"/>
      <c r="G84" s="212"/>
      <c r="H84" s="212"/>
      <c r="I84" s="177">
        <f t="shared" si="13"/>
        <v>0</v>
      </c>
      <c r="J84" s="658"/>
    </row>
    <row r="85" spans="1:10" ht="19.5" thickBot="1" x14ac:dyDescent="0.3">
      <c r="A85" s="175">
        <v>81</v>
      </c>
      <c r="B85" s="12" t="s">
        <v>77</v>
      </c>
      <c r="C85" s="189"/>
      <c r="D85" s="1"/>
      <c r="E85" s="1"/>
      <c r="F85" s="172"/>
      <c r="G85" s="172"/>
      <c r="H85" s="172"/>
      <c r="I85" s="1">
        <f t="shared" si="13"/>
        <v>0</v>
      </c>
      <c r="J85" s="657">
        <f t="shared" si="11"/>
        <v>0</v>
      </c>
    </row>
    <row r="86" spans="1:10" ht="19.5" thickBot="1" x14ac:dyDescent="0.3">
      <c r="A86" s="1">
        <v>82</v>
      </c>
      <c r="B86" s="13" t="s">
        <v>77</v>
      </c>
      <c r="C86" s="3"/>
      <c r="D86" s="23"/>
      <c r="E86" s="177"/>
      <c r="F86" s="177"/>
      <c r="G86" s="177"/>
      <c r="H86" s="177"/>
      <c r="I86" s="177">
        <f t="shared" si="13"/>
        <v>0</v>
      </c>
      <c r="J86" s="658"/>
    </row>
    <row r="87" spans="1:10" ht="19.5" thickBot="1" x14ac:dyDescent="0.3">
      <c r="A87" s="175">
        <v>83</v>
      </c>
      <c r="B87" s="12" t="s">
        <v>78</v>
      </c>
      <c r="C87" s="189"/>
      <c r="D87" s="1"/>
      <c r="E87" s="1"/>
      <c r="F87" s="172"/>
      <c r="G87" s="172"/>
      <c r="H87" s="172"/>
      <c r="I87" s="1">
        <f t="shared" si="13"/>
        <v>0</v>
      </c>
      <c r="J87" s="657">
        <f t="shared" si="12"/>
        <v>0</v>
      </c>
    </row>
    <row r="88" spans="1:10" ht="19.5" thickBot="1" x14ac:dyDescent="0.3">
      <c r="A88" s="1">
        <v>84</v>
      </c>
      <c r="B88" s="13" t="s">
        <v>78</v>
      </c>
      <c r="C88" s="3"/>
      <c r="D88" s="23"/>
      <c r="E88" s="177"/>
      <c r="F88" s="177"/>
      <c r="G88" s="177"/>
      <c r="H88" s="177"/>
      <c r="I88" s="177">
        <f t="shared" si="13"/>
        <v>0</v>
      </c>
      <c r="J88" s="658"/>
    </row>
    <row r="89" spans="1:10" ht="19.5" thickBot="1" x14ac:dyDescent="0.3">
      <c r="A89" s="175">
        <v>85</v>
      </c>
      <c r="B89" s="12" t="s">
        <v>79</v>
      </c>
      <c r="C89" s="189"/>
      <c r="D89" s="1"/>
      <c r="E89" s="1"/>
      <c r="F89" s="172"/>
      <c r="G89" s="172"/>
      <c r="H89" s="172"/>
      <c r="I89" s="1">
        <f t="shared" si="13"/>
        <v>0</v>
      </c>
      <c r="J89" s="657">
        <f t="shared" si="11"/>
        <v>0</v>
      </c>
    </row>
    <row r="90" spans="1:10" ht="19.5" thickBot="1" x14ac:dyDescent="0.3">
      <c r="A90" s="1">
        <v>86</v>
      </c>
      <c r="B90" s="13" t="s">
        <v>79</v>
      </c>
      <c r="C90" s="3"/>
      <c r="D90" s="23"/>
      <c r="E90" s="177"/>
      <c r="F90" s="177"/>
      <c r="G90" s="177"/>
      <c r="H90" s="177"/>
      <c r="I90" s="177">
        <f t="shared" si="13"/>
        <v>0</v>
      </c>
      <c r="J90" s="658"/>
    </row>
    <row r="91" spans="1:10" ht="19.5" thickBot="1" x14ac:dyDescent="0.3">
      <c r="A91" s="175">
        <v>87</v>
      </c>
      <c r="B91" s="12" t="s">
        <v>80</v>
      </c>
      <c r="C91" s="89"/>
      <c r="D91" s="1"/>
      <c r="E91" s="1"/>
      <c r="F91" s="172"/>
      <c r="G91" s="172"/>
      <c r="H91" s="172"/>
      <c r="I91" s="1">
        <f t="shared" si="13"/>
        <v>0</v>
      </c>
      <c r="J91" s="657">
        <f t="shared" si="12"/>
        <v>0</v>
      </c>
    </row>
    <row r="92" spans="1:10" ht="19.5" thickBot="1" x14ac:dyDescent="0.3">
      <c r="A92" s="1">
        <v>88</v>
      </c>
      <c r="B92" s="13" t="s">
        <v>80</v>
      </c>
      <c r="C92" s="190"/>
      <c r="D92" s="23"/>
      <c r="E92" s="177"/>
      <c r="F92" s="177"/>
      <c r="G92" s="177"/>
      <c r="H92" s="177"/>
      <c r="I92" s="177">
        <f t="shared" si="13"/>
        <v>0</v>
      </c>
      <c r="J92" s="658"/>
    </row>
    <row r="93" spans="1:10" ht="19.5" thickBot="1" x14ac:dyDescent="0.3">
      <c r="A93" s="175">
        <v>89</v>
      </c>
      <c r="B93" s="12" t="s">
        <v>81</v>
      </c>
      <c r="C93" s="226"/>
      <c r="D93" s="192"/>
      <c r="E93" s="192"/>
      <c r="F93" s="195"/>
      <c r="G93" s="195"/>
      <c r="H93" s="195"/>
      <c r="I93" s="1">
        <f t="shared" si="13"/>
        <v>0</v>
      </c>
      <c r="J93" s="657">
        <f t="shared" si="11"/>
        <v>0</v>
      </c>
    </row>
    <row r="94" spans="1:10" ht="19.5" thickBot="1" x14ac:dyDescent="0.3">
      <c r="A94" s="1">
        <v>90</v>
      </c>
      <c r="B94" s="13" t="s">
        <v>81</v>
      </c>
      <c r="C94" s="9"/>
      <c r="D94" s="193"/>
      <c r="E94" s="194"/>
      <c r="F94" s="194"/>
      <c r="G94" s="194"/>
      <c r="H94" s="194"/>
      <c r="I94" s="177">
        <f t="shared" si="13"/>
        <v>0</v>
      </c>
      <c r="J94" s="658"/>
    </row>
    <row r="95" spans="1:10" ht="19.5" thickBot="1" x14ac:dyDescent="0.3">
      <c r="A95" s="175">
        <v>91</v>
      </c>
      <c r="B95" s="12" t="s">
        <v>82</v>
      </c>
      <c r="C95" s="189"/>
      <c r="D95" s="1"/>
      <c r="E95" s="1"/>
      <c r="F95" s="218"/>
      <c r="G95" s="218"/>
      <c r="H95" s="218"/>
      <c r="I95" s="1">
        <f t="shared" si="13"/>
        <v>0</v>
      </c>
      <c r="J95" s="657">
        <f t="shared" si="12"/>
        <v>0</v>
      </c>
    </row>
    <row r="96" spans="1:10" ht="19.5" thickBot="1" x14ac:dyDescent="0.3">
      <c r="A96" s="1">
        <v>92</v>
      </c>
      <c r="B96" s="13" t="s">
        <v>82</v>
      </c>
      <c r="C96" s="3"/>
      <c r="D96" s="23"/>
      <c r="E96" s="222"/>
      <c r="F96" s="222"/>
      <c r="G96" s="222"/>
      <c r="H96" s="222"/>
      <c r="I96" s="177">
        <f t="shared" si="13"/>
        <v>0</v>
      </c>
      <c r="J96" s="658"/>
    </row>
    <row r="97" spans="1:10" ht="19.5" thickBot="1" x14ac:dyDescent="0.3">
      <c r="A97" s="175">
        <v>93</v>
      </c>
      <c r="B97" s="12" t="s">
        <v>83</v>
      </c>
      <c r="C97" s="189"/>
      <c r="D97" s="1"/>
      <c r="E97" s="1"/>
      <c r="F97" s="218"/>
      <c r="G97" s="218"/>
      <c r="H97" s="218"/>
      <c r="I97" s="1">
        <f t="shared" si="13"/>
        <v>0</v>
      </c>
      <c r="J97" s="657">
        <f t="shared" si="11"/>
        <v>0</v>
      </c>
    </row>
    <row r="98" spans="1:10" ht="19.5" thickBot="1" x14ac:dyDescent="0.3">
      <c r="A98" s="1">
        <v>94</v>
      </c>
      <c r="B98" s="13" t="s">
        <v>83</v>
      </c>
      <c r="C98" s="3"/>
      <c r="D98" s="23"/>
      <c r="E98" s="222"/>
      <c r="F98" s="222"/>
      <c r="G98" s="222"/>
      <c r="H98" s="222"/>
      <c r="I98" s="177">
        <f t="shared" si="13"/>
        <v>0</v>
      </c>
      <c r="J98" s="658"/>
    </row>
    <row r="99" spans="1:10" ht="19.5" thickBot="1" x14ac:dyDescent="0.3">
      <c r="A99" s="221">
        <v>95</v>
      </c>
      <c r="B99" s="12" t="s">
        <v>84</v>
      </c>
      <c r="C99" s="189"/>
      <c r="D99" s="1"/>
      <c r="E99" s="220"/>
      <c r="F99" s="220"/>
      <c r="G99" s="220"/>
      <c r="H99" s="220"/>
      <c r="I99" s="1">
        <f t="shared" si="13"/>
        <v>0</v>
      </c>
      <c r="J99" s="657">
        <f t="shared" si="12"/>
        <v>0</v>
      </c>
    </row>
    <row r="100" spans="1:10" ht="19.5" thickBot="1" x14ac:dyDescent="0.3">
      <c r="A100" s="1">
        <v>96</v>
      </c>
      <c r="B100" s="13" t="s">
        <v>84</v>
      </c>
      <c r="C100" s="3"/>
      <c r="D100" s="23"/>
      <c r="E100" s="1"/>
      <c r="F100" s="209"/>
      <c r="G100" s="209"/>
      <c r="H100" s="209"/>
      <c r="I100" s="222">
        <f t="shared" si="13"/>
        <v>0</v>
      </c>
      <c r="J100" s="658"/>
    </row>
    <row r="101" spans="1:10" ht="19.5" thickBot="1" x14ac:dyDescent="0.3">
      <c r="A101" s="219">
        <v>97</v>
      </c>
      <c r="B101" s="12" t="s">
        <v>85</v>
      </c>
      <c r="C101" s="189" t="s">
        <v>237</v>
      </c>
      <c r="D101" s="1">
        <v>35</v>
      </c>
      <c r="E101" s="218">
        <v>11</v>
      </c>
      <c r="F101" s="218">
        <v>41</v>
      </c>
      <c r="G101" s="218">
        <v>21</v>
      </c>
      <c r="H101" s="218">
        <v>44</v>
      </c>
      <c r="I101" s="1">
        <f t="shared" ref="I101:I102" si="14">SUM(D101:H101)</f>
        <v>152</v>
      </c>
      <c r="J101" s="657">
        <f t="shared" si="11"/>
        <v>249</v>
      </c>
    </row>
    <row r="102" spans="1:10" ht="19.5" thickBot="1" x14ac:dyDescent="0.3">
      <c r="A102" s="1">
        <v>98</v>
      </c>
      <c r="B102" s="14" t="s">
        <v>85</v>
      </c>
      <c r="C102" s="15" t="s">
        <v>238</v>
      </c>
      <c r="D102" s="1">
        <v>48</v>
      </c>
      <c r="E102" s="218">
        <v>10</v>
      </c>
      <c r="F102" s="218">
        <v>5</v>
      </c>
      <c r="G102" s="218">
        <v>15</v>
      </c>
      <c r="H102" s="218">
        <v>19</v>
      </c>
      <c r="I102" s="1">
        <f t="shared" si="14"/>
        <v>97</v>
      </c>
      <c r="J102" s="658"/>
    </row>
    <row r="103" spans="1:10" ht="18.75" x14ac:dyDescent="0.3">
      <c r="A103" s="65"/>
      <c r="B103" s="181"/>
      <c r="C103" s="6"/>
      <c r="D103" s="7"/>
      <c r="E103" s="6"/>
      <c r="F103" s="6"/>
      <c r="G103" s="6"/>
      <c r="H103" s="6"/>
      <c r="I103" s="176"/>
      <c r="J103" s="659"/>
    </row>
    <row r="104" spans="1:10" ht="18.75" x14ac:dyDescent="0.3">
      <c r="A104" s="65"/>
      <c r="B104" s="181"/>
      <c r="C104" s="6"/>
      <c r="D104" s="7"/>
      <c r="E104" s="6"/>
      <c r="F104" s="6"/>
      <c r="G104" s="6"/>
      <c r="H104" s="6"/>
      <c r="I104" s="176"/>
      <c r="J104" s="659"/>
    </row>
  </sheetData>
  <sortState ref="M15:Q62">
    <sortCondition descending="1" ref="O14:O62"/>
  </sortState>
  <mergeCells count="60">
    <mergeCell ref="O12:O13"/>
    <mergeCell ref="P12:P13"/>
    <mergeCell ref="J13:J14"/>
    <mergeCell ref="A1:J1"/>
    <mergeCell ref="A2:J2"/>
    <mergeCell ref="A3:C3"/>
    <mergeCell ref="I3:J3"/>
    <mergeCell ref="J5:J6"/>
    <mergeCell ref="J7:J8"/>
    <mergeCell ref="J25:J26"/>
    <mergeCell ref="J9:J10"/>
    <mergeCell ref="J11:J12"/>
    <mergeCell ref="M12:M13"/>
    <mergeCell ref="N12:N13"/>
    <mergeCell ref="J15:J16"/>
    <mergeCell ref="J17:J18"/>
    <mergeCell ref="J19:J20"/>
    <mergeCell ref="J21:J22"/>
    <mergeCell ref="J23:J24"/>
    <mergeCell ref="J49:J50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85:J86"/>
    <mergeCell ref="J73:J74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Q12:Q13"/>
    <mergeCell ref="J99:J100"/>
    <mergeCell ref="J101:J102"/>
    <mergeCell ref="J103:J104"/>
    <mergeCell ref="D3:H3"/>
    <mergeCell ref="J87:J88"/>
    <mergeCell ref="J89:J90"/>
    <mergeCell ref="J91:J92"/>
    <mergeCell ref="J93:J94"/>
    <mergeCell ref="J95:J96"/>
    <mergeCell ref="J97:J98"/>
    <mergeCell ref="J75:J76"/>
    <mergeCell ref="J77:J78"/>
    <mergeCell ref="J79:J80"/>
    <mergeCell ref="J81:J82"/>
    <mergeCell ref="J83:J8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7"/>
  <sheetViews>
    <sheetView zoomScale="70" zoomScaleNormal="70" workbookViewId="0">
      <selection activeCell="E19" sqref="E19"/>
    </sheetView>
  </sheetViews>
  <sheetFormatPr defaultRowHeight="15" x14ac:dyDescent="0.25"/>
  <cols>
    <col min="1" max="1" width="4.85546875" customWidth="1"/>
    <col min="2" max="2" width="37.7109375" customWidth="1"/>
    <col min="3" max="3" width="21.7109375" customWidth="1"/>
    <col min="4" max="4" width="11.7109375" customWidth="1"/>
    <col min="5" max="5" width="8.7109375" customWidth="1"/>
    <col min="9" max="9" width="21.7109375" customWidth="1"/>
    <col min="10" max="10" width="11.7109375" customWidth="1"/>
    <col min="11" max="11" width="8.7109375" customWidth="1"/>
    <col min="16" max="16" width="12.140625" customWidth="1"/>
  </cols>
  <sheetData>
    <row r="1" spans="1:43" ht="18.75" x14ac:dyDescent="0.25">
      <c r="A1" s="613" t="s">
        <v>197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5"/>
    </row>
    <row r="2" spans="1:43" ht="18.75" x14ac:dyDescent="0.25">
      <c r="A2" s="616" t="s">
        <v>198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8"/>
    </row>
    <row r="3" spans="1:43" ht="18.75" x14ac:dyDescent="0.25">
      <c r="A3" s="616" t="s">
        <v>340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8"/>
    </row>
    <row r="4" spans="1:43" ht="18.75" x14ac:dyDescent="0.25">
      <c r="A4" s="616" t="s">
        <v>114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8"/>
    </row>
    <row r="5" spans="1:43" ht="19.5" customHeight="1" thickBot="1" x14ac:dyDescent="0.3">
      <c r="A5" s="616" t="s">
        <v>427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8"/>
    </row>
    <row r="6" spans="1:43" ht="19.5" thickBot="1" x14ac:dyDescent="0.3">
      <c r="A6" s="625">
        <v>43386</v>
      </c>
      <c r="B6" s="626"/>
      <c r="C6" s="627"/>
      <c r="D6" s="599" t="s">
        <v>97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1"/>
    </row>
    <row r="7" spans="1:43" ht="50.25" customHeight="1" thickBot="1" x14ac:dyDescent="0.3">
      <c r="A7" s="269" t="s">
        <v>0</v>
      </c>
      <c r="B7" s="10" t="s">
        <v>1</v>
      </c>
      <c r="C7" s="264" t="s">
        <v>94</v>
      </c>
      <c r="D7" s="240" t="s">
        <v>339</v>
      </c>
      <c r="E7" s="268" t="s">
        <v>90</v>
      </c>
      <c r="F7" s="266" t="s">
        <v>137</v>
      </c>
      <c r="G7" s="86" t="s">
        <v>138</v>
      </c>
      <c r="H7" s="296" t="s">
        <v>91</v>
      </c>
      <c r="I7" s="268" t="s">
        <v>95</v>
      </c>
      <c r="J7" s="240" t="s">
        <v>339</v>
      </c>
      <c r="K7" s="268" t="s">
        <v>90</v>
      </c>
      <c r="L7" s="266" t="s">
        <v>137</v>
      </c>
      <c r="M7" s="86" t="s">
        <v>138</v>
      </c>
      <c r="N7" s="296" t="s">
        <v>91</v>
      </c>
      <c r="O7" s="271" t="s">
        <v>3</v>
      </c>
      <c r="P7" s="64" t="s">
        <v>38</v>
      </c>
      <c r="Q7" s="267" t="s">
        <v>90</v>
      </c>
    </row>
    <row r="8" spans="1:43" ht="19.5" thickBot="1" x14ac:dyDescent="0.3">
      <c r="A8" s="311">
        <v>1</v>
      </c>
      <c r="B8" s="2" t="s">
        <v>115</v>
      </c>
      <c r="C8" s="21" t="s">
        <v>385</v>
      </c>
      <c r="D8" s="39">
        <v>11</v>
      </c>
      <c r="E8" s="1">
        <v>1</v>
      </c>
      <c r="F8" s="88">
        <v>1</v>
      </c>
      <c r="G8" s="88">
        <f t="shared" ref="G8:G43" si="0">SUM(E8*F8)</f>
        <v>1</v>
      </c>
      <c r="H8" s="28">
        <v>19</v>
      </c>
      <c r="I8" s="44" t="s">
        <v>386</v>
      </c>
      <c r="J8" s="1">
        <v>10</v>
      </c>
      <c r="K8" s="305">
        <v>1</v>
      </c>
      <c r="L8" s="88">
        <v>1</v>
      </c>
      <c r="M8" s="241">
        <f t="shared" ref="M8:M43" si="1">SUM(K8*L8)</f>
        <v>1</v>
      </c>
      <c r="N8" s="28">
        <v>21</v>
      </c>
      <c r="O8" s="305">
        <f t="shared" ref="O8:O43" si="2">SUM(H8+N8)</f>
        <v>40</v>
      </c>
      <c r="P8" s="1">
        <v>21</v>
      </c>
      <c r="Q8" s="170">
        <v>16</v>
      </c>
    </row>
    <row r="9" spans="1:43" s="286" customFormat="1" ht="19.5" thickBot="1" x14ac:dyDescent="0.3">
      <c r="A9" s="185">
        <v>2</v>
      </c>
      <c r="B9" s="280" t="s">
        <v>116</v>
      </c>
      <c r="C9" s="281"/>
      <c r="D9" s="185"/>
      <c r="E9" s="185"/>
      <c r="F9" s="275">
        <v>1</v>
      </c>
      <c r="G9" s="275">
        <f t="shared" si="0"/>
        <v>0</v>
      </c>
      <c r="H9" s="185"/>
      <c r="I9" s="282"/>
      <c r="J9" s="283"/>
      <c r="K9" s="185"/>
      <c r="L9" s="275">
        <v>1</v>
      </c>
      <c r="M9" s="284">
        <f t="shared" si="1"/>
        <v>0</v>
      </c>
      <c r="N9" s="283"/>
      <c r="O9" s="285">
        <f t="shared" si="2"/>
        <v>0</v>
      </c>
      <c r="P9" s="22">
        <v>22</v>
      </c>
      <c r="Q9" s="297">
        <v>-5</v>
      </c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</row>
    <row r="10" spans="1:43" ht="19.5" thickBot="1" x14ac:dyDescent="0.3">
      <c r="A10" s="23">
        <v>3</v>
      </c>
      <c r="B10" s="3" t="s">
        <v>6</v>
      </c>
      <c r="C10" s="21" t="s">
        <v>104</v>
      </c>
      <c r="D10" s="1">
        <v>417</v>
      </c>
      <c r="E10" s="1">
        <v>20</v>
      </c>
      <c r="F10" s="50">
        <v>1.1499999999999999</v>
      </c>
      <c r="G10" s="88">
        <f t="shared" si="0"/>
        <v>23</v>
      </c>
      <c r="H10" s="28">
        <v>19</v>
      </c>
      <c r="I10" s="3" t="s">
        <v>100</v>
      </c>
      <c r="J10" s="1">
        <v>291</v>
      </c>
      <c r="K10" s="308">
        <v>21</v>
      </c>
      <c r="L10" s="50">
        <v>1.1000000000000001</v>
      </c>
      <c r="M10" s="242">
        <f t="shared" si="1"/>
        <v>23.1</v>
      </c>
      <c r="N10" s="34">
        <v>8</v>
      </c>
      <c r="O10" s="307">
        <f t="shared" si="2"/>
        <v>27</v>
      </c>
      <c r="P10" s="1">
        <v>14</v>
      </c>
      <c r="Q10" s="170">
        <v>23</v>
      </c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</row>
    <row r="11" spans="1:43" ht="19.5" thickBot="1" x14ac:dyDescent="0.3">
      <c r="A11" s="1">
        <v>4</v>
      </c>
      <c r="B11" s="149" t="s">
        <v>117</v>
      </c>
      <c r="C11" s="143" t="s">
        <v>351</v>
      </c>
      <c r="D11" s="39">
        <v>372</v>
      </c>
      <c r="E11" s="39">
        <v>62</v>
      </c>
      <c r="F11" s="50">
        <v>1</v>
      </c>
      <c r="G11" s="50">
        <f t="shared" si="0"/>
        <v>62</v>
      </c>
      <c r="H11" s="28">
        <v>4</v>
      </c>
      <c r="I11" s="21" t="s">
        <v>352</v>
      </c>
      <c r="J11" s="23">
        <v>357</v>
      </c>
      <c r="K11" s="1">
        <v>26</v>
      </c>
      <c r="L11" s="88">
        <v>1.05</v>
      </c>
      <c r="M11" s="242">
        <f t="shared" si="1"/>
        <v>27.3</v>
      </c>
      <c r="N11" s="28">
        <v>6</v>
      </c>
      <c r="O11" s="307">
        <f t="shared" si="2"/>
        <v>10</v>
      </c>
      <c r="P11" s="138">
        <v>3</v>
      </c>
      <c r="Q11" s="297">
        <v>35</v>
      </c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</row>
    <row r="12" spans="1:43" ht="19.5" thickBot="1" x14ac:dyDescent="0.3">
      <c r="A12" s="23">
        <v>5</v>
      </c>
      <c r="B12" s="142" t="s">
        <v>118</v>
      </c>
      <c r="C12" s="143" t="s">
        <v>378</v>
      </c>
      <c r="D12" s="39">
        <v>362</v>
      </c>
      <c r="E12" s="39">
        <v>44</v>
      </c>
      <c r="F12" s="50">
        <v>1</v>
      </c>
      <c r="G12" s="50">
        <f t="shared" si="0"/>
        <v>44</v>
      </c>
      <c r="H12" s="28">
        <v>16</v>
      </c>
      <c r="I12" s="3" t="s">
        <v>379</v>
      </c>
      <c r="J12" s="1">
        <v>446</v>
      </c>
      <c r="K12" s="308">
        <v>22</v>
      </c>
      <c r="L12" s="88">
        <v>1</v>
      </c>
      <c r="M12" s="242">
        <f t="shared" si="1"/>
        <v>22</v>
      </c>
      <c r="N12" s="138">
        <v>10</v>
      </c>
      <c r="O12" s="307">
        <f t="shared" si="2"/>
        <v>26</v>
      </c>
      <c r="P12" s="1">
        <v>12</v>
      </c>
      <c r="Q12" s="170">
        <v>25</v>
      </c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</row>
    <row r="13" spans="1:43" ht="19.5" thickBot="1" x14ac:dyDescent="0.3">
      <c r="A13" s="1">
        <v>6</v>
      </c>
      <c r="B13" s="149" t="s">
        <v>119</v>
      </c>
      <c r="C13" s="143" t="s">
        <v>258</v>
      </c>
      <c r="D13" s="39">
        <v>71</v>
      </c>
      <c r="E13" s="39">
        <v>45</v>
      </c>
      <c r="F13" s="50">
        <v>1.1499999999999999</v>
      </c>
      <c r="G13" s="50">
        <f t="shared" si="0"/>
        <v>51.749999999999993</v>
      </c>
      <c r="H13" s="28">
        <v>10</v>
      </c>
      <c r="I13" s="21" t="s">
        <v>387</v>
      </c>
      <c r="J13" s="23">
        <v>76</v>
      </c>
      <c r="K13" s="1">
        <v>34</v>
      </c>
      <c r="L13" s="88">
        <v>1.05</v>
      </c>
      <c r="M13" s="242">
        <f t="shared" si="1"/>
        <v>35.700000000000003</v>
      </c>
      <c r="N13" s="34">
        <v>2</v>
      </c>
      <c r="O13" s="307">
        <f t="shared" si="2"/>
        <v>12</v>
      </c>
      <c r="P13" s="23">
        <v>5</v>
      </c>
      <c r="Q13" s="297">
        <v>32</v>
      </c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</row>
    <row r="14" spans="1:43" s="286" customFormat="1" ht="19.5" thickBot="1" x14ac:dyDescent="0.3">
      <c r="A14" s="283">
        <v>7</v>
      </c>
      <c r="B14" s="287" t="s">
        <v>120</v>
      </c>
      <c r="C14" s="282"/>
      <c r="D14" s="185"/>
      <c r="E14" s="185"/>
      <c r="F14" s="275">
        <v>1</v>
      </c>
      <c r="G14" s="275">
        <f t="shared" si="0"/>
        <v>0</v>
      </c>
      <c r="H14" s="185"/>
      <c r="I14" s="287"/>
      <c r="J14" s="185"/>
      <c r="K14" s="285"/>
      <c r="L14" s="275">
        <v>1</v>
      </c>
      <c r="M14" s="288">
        <f t="shared" si="1"/>
        <v>0</v>
      </c>
      <c r="N14" s="185"/>
      <c r="O14" s="289">
        <f t="shared" si="2"/>
        <v>0</v>
      </c>
      <c r="P14" s="17">
        <v>22</v>
      </c>
      <c r="Q14" s="170">
        <v>-5</v>
      </c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</row>
    <row r="15" spans="1:43" ht="19.5" thickBot="1" x14ac:dyDescent="0.3">
      <c r="A15" s="1">
        <v>8</v>
      </c>
      <c r="B15" s="149" t="s">
        <v>121</v>
      </c>
      <c r="C15" s="143" t="s">
        <v>233</v>
      </c>
      <c r="D15" s="39">
        <v>351</v>
      </c>
      <c r="E15" s="39">
        <v>55</v>
      </c>
      <c r="F15" s="50">
        <v>1</v>
      </c>
      <c r="G15" s="238">
        <f t="shared" si="0"/>
        <v>55</v>
      </c>
      <c r="H15" s="28">
        <v>6</v>
      </c>
      <c r="I15" s="21" t="s">
        <v>353</v>
      </c>
      <c r="J15" s="23">
        <v>335</v>
      </c>
      <c r="K15" s="1">
        <v>34</v>
      </c>
      <c r="L15" s="88">
        <v>1.05</v>
      </c>
      <c r="M15" s="242">
        <f t="shared" si="1"/>
        <v>35.700000000000003</v>
      </c>
      <c r="N15" s="138">
        <v>3</v>
      </c>
      <c r="O15" s="307">
        <f t="shared" si="2"/>
        <v>9</v>
      </c>
      <c r="P15" s="124">
        <v>2</v>
      </c>
      <c r="Q15" s="170">
        <v>37</v>
      </c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</row>
    <row r="16" spans="1:43" ht="19.5" thickBot="1" x14ac:dyDescent="0.3">
      <c r="A16" s="23">
        <v>9</v>
      </c>
      <c r="B16" s="142" t="s">
        <v>122</v>
      </c>
      <c r="C16" s="143" t="s">
        <v>105</v>
      </c>
      <c r="D16" s="39">
        <v>102</v>
      </c>
      <c r="E16" s="39">
        <v>52</v>
      </c>
      <c r="F16" s="50">
        <v>1</v>
      </c>
      <c r="G16" s="238">
        <f t="shared" si="0"/>
        <v>52</v>
      </c>
      <c r="H16" s="28">
        <v>9</v>
      </c>
      <c r="I16" s="3" t="s">
        <v>99</v>
      </c>
      <c r="J16" s="1">
        <v>103</v>
      </c>
      <c r="K16" s="308">
        <v>2</v>
      </c>
      <c r="L16" s="88">
        <v>1</v>
      </c>
      <c r="M16" s="324">
        <f t="shared" si="1"/>
        <v>2</v>
      </c>
      <c r="N16" s="34">
        <v>19</v>
      </c>
      <c r="O16" s="307">
        <f t="shared" si="2"/>
        <v>28</v>
      </c>
      <c r="P16" s="1">
        <v>16</v>
      </c>
      <c r="Q16" s="170">
        <v>21</v>
      </c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</row>
    <row r="17" spans="1:43" ht="19.5" thickBot="1" x14ac:dyDescent="0.3">
      <c r="A17" s="1">
        <v>10</v>
      </c>
      <c r="B17" s="149" t="s">
        <v>123</v>
      </c>
      <c r="C17" s="143" t="s">
        <v>103</v>
      </c>
      <c r="D17" s="39">
        <v>111</v>
      </c>
      <c r="E17" s="39">
        <v>50</v>
      </c>
      <c r="F17" s="50">
        <v>1.05</v>
      </c>
      <c r="G17" s="238">
        <f t="shared" si="0"/>
        <v>52.5</v>
      </c>
      <c r="H17" s="28">
        <v>8</v>
      </c>
      <c r="I17" s="21" t="s">
        <v>377</v>
      </c>
      <c r="J17" s="23">
        <v>110</v>
      </c>
      <c r="K17" s="1">
        <v>23</v>
      </c>
      <c r="L17" s="88">
        <v>1</v>
      </c>
      <c r="M17" s="242">
        <f t="shared" si="1"/>
        <v>23</v>
      </c>
      <c r="N17" s="28">
        <v>9</v>
      </c>
      <c r="O17" s="307">
        <f t="shared" si="2"/>
        <v>17</v>
      </c>
      <c r="P17" s="23">
        <v>9</v>
      </c>
      <c r="Q17" s="297">
        <v>28</v>
      </c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</row>
    <row r="18" spans="1:43" ht="19.5" thickBot="1" x14ac:dyDescent="0.35">
      <c r="A18" s="23">
        <v>11</v>
      </c>
      <c r="B18" s="42" t="s">
        <v>124</v>
      </c>
      <c r="C18" s="40"/>
      <c r="D18" s="40"/>
      <c r="E18" s="40"/>
      <c r="F18" s="50">
        <v>1</v>
      </c>
      <c r="G18" s="238">
        <f t="shared" si="0"/>
        <v>0</v>
      </c>
      <c r="H18" s="28">
        <v>20</v>
      </c>
      <c r="I18" s="6" t="s">
        <v>389</v>
      </c>
      <c r="J18" s="1">
        <v>232</v>
      </c>
      <c r="K18" s="304">
        <v>4</v>
      </c>
      <c r="L18" s="88">
        <v>1.05</v>
      </c>
      <c r="M18" s="242">
        <f t="shared" si="1"/>
        <v>4.2</v>
      </c>
      <c r="N18" s="138">
        <v>17</v>
      </c>
      <c r="O18" s="307">
        <f t="shared" si="2"/>
        <v>37</v>
      </c>
      <c r="P18" s="1">
        <v>20</v>
      </c>
      <c r="Q18" s="170">
        <v>17</v>
      </c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</row>
    <row r="19" spans="1:43" ht="19.5" thickBot="1" x14ac:dyDescent="0.3">
      <c r="A19" s="1">
        <v>12</v>
      </c>
      <c r="B19" s="149" t="s">
        <v>125</v>
      </c>
      <c r="C19" s="143" t="s">
        <v>106</v>
      </c>
      <c r="D19" s="39">
        <v>382</v>
      </c>
      <c r="E19" s="39">
        <v>66</v>
      </c>
      <c r="F19" s="50">
        <v>1</v>
      </c>
      <c r="G19" s="238">
        <f t="shared" si="0"/>
        <v>66</v>
      </c>
      <c r="H19" s="28">
        <v>1</v>
      </c>
      <c r="I19" s="21" t="s">
        <v>383</v>
      </c>
      <c r="J19" s="23">
        <v>332</v>
      </c>
      <c r="K19" s="1">
        <v>35</v>
      </c>
      <c r="L19" s="88">
        <v>1.05</v>
      </c>
      <c r="M19" s="242">
        <f t="shared" si="1"/>
        <v>36.75</v>
      </c>
      <c r="N19" s="34">
        <v>1</v>
      </c>
      <c r="O19" s="307">
        <f t="shared" si="2"/>
        <v>2</v>
      </c>
      <c r="P19" s="132">
        <v>1</v>
      </c>
      <c r="Q19" s="170">
        <v>39</v>
      </c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</row>
    <row r="20" spans="1:43" ht="19.5" thickBot="1" x14ac:dyDescent="0.3">
      <c r="A20" s="23">
        <v>13</v>
      </c>
      <c r="B20" s="142" t="s">
        <v>126</v>
      </c>
      <c r="C20" s="143" t="s">
        <v>390</v>
      </c>
      <c r="D20" s="39">
        <v>213</v>
      </c>
      <c r="E20" s="39">
        <v>53</v>
      </c>
      <c r="F20" s="50">
        <v>1</v>
      </c>
      <c r="G20" s="238">
        <f t="shared" si="0"/>
        <v>53</v>
      </c>
      <c r="H20" s="28">
        <v>7</v>
      </c>
      <c r="I20" s="3" t="s">
        <v>391</v>
      </c>
      <c r="J20" s="1">
        <v>420</v>
      </c>
      <c r="K20" s="308">
        <v>35</v>
      </c>
      <c r="L20" s="88">
        <v>1</v>
      </c>
      <c r="M20" s="241">
        <f t="shared" si="1"/>
        <v>35</v>
      </c>
      <c r="N20" s="28">
        <v>4</v>
      </c>
      <c r="O20" s="305">
        <f t="shared" si="2"/>
        <v>11</v>
      </c>
      <c r="P20" s="1">
        <v>4</v>
      </c>
      <c r="Q20" s="297">
        <v>33</v>
      </c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</row>
    <row r="21" spans="1:43" ht="19.5" thickBot="1" x14ac:dyDescent="0.3">
      <c r="A21" s="1">
        <v>14</v>
      </c>
      <c r="B21" s="149" t="s">
        <v>127</v>
      </c>
      <c r="C21" s="143" t="s">
        <v>392</v>
      </c>
      <c r="D21" s="39">
        <v>406</v>
      </c>
      <c r="E21" s="39">
        <v>50</v>
      </c>
      <c r="F21" s="50">
        <v>1</v>
      </c>
      <c r="G21" s="238">
        <f t="shared" si="0"/>
        <v>50</v>
      </c>
      <c r="H21" s="28">
        <v>12</v>
      </c>
      <c r="I21" s="21" t="s">
        <v>393</v>
      </c>
      <c r="J21" s="23">
        <v>406</v>
      </c>
      <c r="K21" s="1">
        <v>1</v>
      </c>
      <c r="L21" s="88">
        <v>1</v>
      </c>
      <c r="M21" s="243">
        <f t="shared" si="1"/>
        <v>1</v>
      </c>
      <c r="N21" s="138">
        <v>20</v>
      </c>
      <c r="O21" s="309">
        <f t="shared" si="2"/>
        <v>32</v>
      </c>
      <c r="P21" s="23">
        <v>17</v>
      </c>
      <c r="Q21" s="170">
        <v>20</v>
      </c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</row>
    <row r="22" spans="1:43" ht="19.5" thickBot="1" x14ac:dyDescent="0.3">
      <c r="A22" s="23">
        <v>15</v>
      </c>
      <c r="B22" s="142" t="s">
        <v>128</v>
      </c>
      <c r="C22" s="143" t="s">
        <v>102</v>
      </c>
      <c r="D22" s="39">
        <v>160</v>
      </c>
      <c r="E22" s="39">
        <v>31</v>
      </c>
      <c r="F22" s="50">
        <v>1.1499999999999999</v>
      </c>
      <c r="G22" s="238">
        <f t="shared" si="0"/>
        <v>35.65</v>
      </c>
      <c r="H22" s="28">
        <v>17</v>
      </c>
      <c r="I22" s="3" t="s">
        <v>394</v>
      </c>
      <c r="J22" s="1">
        <v>167</v>
      </c>
      <c r="K22" s="308">
        <v>6</v>
      </c>
      <c r="L22" s="88">
        <v>1</v>
      </c>
      <c r="M22" s="243">
        <f t="shared" si="1"/>
        <v>6</v>
      </c>
      <c r="N22" s="34">
        <v>16</v>
      </c>
      <c r="O22" s="309">
        <f t="shared" si="2"/>
        <v>33</v>
      </c>
      <c r="P22" s="1">
        <v>19</v>
      </c>
      <c r="Q22" s="170">
        <v>18</v>
      </c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</row>
    <row r="23" spans="1:43" ht="19.5" thickBot="1" x14ac:dyDescent="0.3">
      <c r="A23" s="39">
        <v>16</v>
      </c>
      <c r="B23" s="149" t="s">
        <v>19</v>
      </c>
      <c r="C23" s="143" t="s">
        <v>395</v>
      </c>
      <c r="D23" s="39">
        <v>375</v>
      </c>
      <c r="E23" s="39">
        <v>33</v>
      </c>
      <c r="F23" s="50">
        <v>1</v>
      </c>
      <c r="G23" s="50">
        <f t="shared" si="0"/>
        <v>33</v>
      </c>
      <c r="H23" s="28">
        <v>18</v>
      </c>
      <c r="I23" s="143" t="s">
        <v>349</v>
      </c>
      <c r="J23" s="312">
        <v>312</v>
      </c>
      <c r="K23" s="39">
        <v>8</v>
      </c>
      <c r="L23" s="50">
        <v>1</v>
      </c>
      <c r="M23" s="262">
        <f t="shared" si="1"/>
        <v>8</v>
      </c>
      <c r="N23" s="28">
        <v>15</v>
      </c>
      <c r="O23" s="314">
        <f t="shared" si="2"/>
        <v>33</v>
      </c>
      <c r="P23" s="23">
        <v>18</v>
      </c>
      <c r="Q23" s="297">
        <v>19</v>
      </c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</row>
    <row r="24" spans="1:43" s="286" customFormat="1" ht="19.5" thickBot="1" x14ac:dyDescent="0.3">
      <c r="A24" s="283">
        <v>17</v>
      </c>
      <c r="B24" s="287" t="s">
        <v>37</v>
      </c>
      <c r="C24" s="282"/>
      <c r="D24" s="185"/>
      <c r="E24" s="185"/>
      <c r="F24" s="275">
        <v>1</v>
      </c>
      <c r="G24" s="275">
        <f t="shared" si="0"/>
        <v>0</v>
      </c>
      <c r="H24" s="185"/>
      <c r="I24" s="287"/>
      <c r="J24" s="185"/>
      <c r="K24" s="285"/>
      <c r="L24" s="275">
        <v>1</v>
      </c>
      <c r="M24" s="291">
        <f t="shared" si="1"/>
        <v>0</v>
      </c>
      <c r="N24" s="290"/>
      <c r="O24" s="292">
        <f t="shared" si="2"/>
        <v>0</v>
      </c>
      <c r="P24" s="17">
        <v>22</v>
      </c>
      <c r="Q24" s="170">
        <v>-5</v>
      </c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</row>
    <row r="25" spans="1:43" ht="19.5" thickBot="1" x14ac:dyDescent="0.3">
      <c r="A25" s="39">
        <v>18</v>
      </c>
      <c r="B25" s="149" t="s">
        <v>20</v>
      </c>
      <c r="C25" s="143" t="s">
        <v>396</v>
      </c>
      <c r="D25" s="39">
        <v>213</v>
      </c>
      <c r="E25" s="39">
        <v>44</v>
      </c>
      <c r="F25" s="50">
        <v>1.05</v>
      </c>
      <c r="G25" s="50">
        <f t="shared" si="0"/>
        <v>46.2</v>
      </c>
      <c r="H25" s="28">
        <v>14</v>
      </c>
      <c r="I25" s="143" t="s">
        <v>375</v>
      </c>
      <c r="J25" s="312">
        <v>215</v>
      </c>
      <c r="K25" s="39">
        <v>18</v>
      </c>
      <c r="L25" s="50">
        <v>1</v>
      </c>
      <c r="M25" s="262">
        <f t="shared" si="1"/>
        <v>18</v>
      </c>
      <c r="N25" s="28">
        <v>13</v>
      </c>
      <c r="O25" s="314">
        <f t="shared" si="2"/>
        <v>27</v>
      </c>
      <c r="P25" s="23">
        <v>13</v>
      </c>
      <c r="Q25" s="170">
        <v>24</v>
      </c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</row>
    <row r="26" spans="1:43" ht="19.5" thickBot="1" x14ac:dyDescent="0.3">
      <c r="A26" s="312">
        <v>19</v>
      </c>
      <c r="B26" s="142" t="s">
        <v>21</v>
      </c>
      <c r="C26" s="143" t="s">
        <v>350</v>
      </c>
      <c r="D26" s="39">
        <v>393</v>
      </c>
      <c r="E26" s="39">
        <v>65</v>
      </c>
      <c r="F26" s="50">
        <v>1</v>
      </c>
      <c r="G26" s="50">
        <f t="shared" si="0"/>
        <v>65</v>
      </c>
      <c r="H26" s="28">
        <v>2</v>
      </c>
      <c r="I26" s="142" t="s">
        <v>368</v>
      </c>
      <c r="J26" s="39">
        <v>393</v>
      </c>
      <c r="K26" s="313">
        <v>14</v>
      </c>
      <c r="L26" s="50">
        <v>1</v>
      </c>
      <c r="M26" s="262">
        <f t="shared" si="1"/>
        <v>14</v>
      </c>
      <c r="N26" s="34">
        <v>14</v>
      </c>
      <c r="O26" s="314">
        <f t="shared" si="2"/>
        <v>16</v>
      </c>
      <c r="P26" s="1">
        <v>7</v>
      </c>
      <c r="Q26" s="297">
        <v>30</v>
      </c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</row>
    <row r="27" spans="1:43" s="286" customFormat="1" ht="19.5" thickBot="1" x14ac:dyDescent="0.3">
      <c r="A27" s="185">
        <v>20</v>
      </c>
      <c r="B27" s="293" t="s">
        <v>22</v>
      </c>
      <c r="C27" s="282"/>
      <c r="D27" s="185"/>
      <c r="E27" s="185"/>
      <c r="F27" s="275">
        <v>1</v>
      </c>
      <c r="G27" s="275">
        <f t="shared" si="0"/>
        <v>0</v>
      </c>
      <c r="H27" s="185"/>
      <c r="I27" s="282"/>
      <c r="J27" s="283"/>
      <c r="K27" s="185"/>
      <c r="L27" s="275">
        <v>1</v>
      </c>
      <c r="M27" s="291">
        <f t="shared" si="1"/>
        <v>0</v>
      </c>
      <c r="N27" s="185"/>
      <c r="O27" s="292">
        <f t="shared" si="2"/>
        <v>0</v>
      </c>
      <c r="P27" s="22">
        <v>22</v>
      </c>
      <c r="Q27" s="170">
        <v>-5</v>
      </c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</row>
    <row r="28" spans="1:43" s="286" customFormat="1" ht="19.5" thickBot="1" x14ac:dyDescent="0.3">
      <c r="A28" s="283">
        <v>21</v>
      </c>
      <c r="B28" s="287" t="s">
        <v>23</v>
      </c>
      <c r="C28" s="282"/>
      <c r="D28" s="185"/>
      <c r="E28" s="185"/>
      <c r="F28" s="275">
        <v>1</v>
      </c>
      <c r="G28" s="275">
        <f t="shared" si="0"/>
        <v>0</v>
      </c>
      <c r="H28" s="185"/>
      <c r="I28" s="287"/>
      <c r="J28" s="185"/>
      <c r="K28" s="285"/>
      <c r="L28" s="275">
        <v>1</v>
      </c>
      <c r="M28" s="291">
        <f t="shared" si="1"/>
        <v>0</v>
      </c>
      <c r="N28" s="290"/>
      <c r="O28" s="292">
        <f t="shared" si="2"/>
        <v>0</v>
      </c>
      <c r="P28" s="17">
        <v>22</v>
      </c>
      <c r="Q28" s="170">
        <v>-5</v>
      </c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</row>
    <row r="29" spans="1:43" s="286" customFormat="1" ht="19.5" thickBot="1" x14ac:dyDescent="0.3">
      <c r="A29" s="185">
        <v>22</v>
      </c>
      <c r="B29" s="293" t="s">
        <v>35</v>
      </c>
      <c r="C29" s="282"/>
      <c r="D29" s="185"/>
      <c r="E29" s="185"/>
      <c r="F29" s="275">
        <v>1</v>
      </c>
      <c r="G29" s="275">
        <f t="shared" si="0"/>
        <v>0</v>
      </c>
      <c r="H29" s="185"/>
      <c r="I29" s="282"/>
      <c r="J29" s="283"/>
      <c r="K29" s="185"/>
      <c r="L29" s="275">
        <v>1</v>
      </c>
      <c r="M29" s="291">
        <f t="shared" si="1"/>
        <v>0</v>
      </c>
      <c r="N29" s="185"/>
      <c r="O29" s="292">
        <f t="shared" si="2"/>
        <v>0</v>
      </c>
      <c r="P29" s="279">
        <v>22</v>
      </c>
      <c r="Q29" s="170">
        <v>-5</v>
      </c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</row>
    <row r="30" spans="1:43" s="286" customFormat="1" ht="19.5" thickBot="1" x14ac:dyDescent="0.3">
      <c r="A30" s="283">
        <v>23</v>
      </c>
      <c r="B30" s="287" t="s">
        <v>24</v>
      </c>
      <c r="C30" s="282"/>
      <c r="D30" s="185"/>
      <c r="E30" s="185"/>
      <c r="F30" s="275">
        <v>1</v>
      </c>
      <c r="G30" s="275">
        <f t="shared" si="0"/>
        <v>0</v>
      </c>
      <c r="H30" s="185"/>
      <c r="I30" s="287"/>
      <c r="J30" s="185"/>
      <c r="K30" s="285"/>
      <c r="L30" s="275">
        <v>1</v>
      </c>
      <c r="M30" s="291">
        <f t="shared" si="1"/>
        <v>0</v>
      </c>
      <c r="N30" s="283"/>
      <c r="O30" s="292">
        <f t="shared" si="2"/>
        <v>0</v>
      </c>
      <c r="P30" s="279">
        <v>22</v>
      </c>
      <c r="Q30" s="170">
        <v>-5</v>
      </c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</row>
    <row r="31" spans="1:43" s="286" customFormat="1" ht="19.5" thickBot="1" x14ac:dyDescent="0.3">
      <c r="A31" s="185">
        <v>24</v>
      </c>
      <c r="B31" s="293" t="s">
        <v>36</v>
      </c>
      <c r="C31" s="282"/>
      <c r="D31" s="185"/>
      <c r="E31" s="185"/>
      <c r="F31" s="275">
        <v>1</v>
      </c>
      <c r="G31" s="275">
        <f t="shared" si="0"/>
        <v>0</v>
      </c>
      <c r="H31" s="185"/>
      <c r="I31" s="282"/>
      <c r="J31" s="283"/>
      <c r="K31" s="185"/>
      <c r="L31" s="275">
        <v>1</v>
      </c>
      <c r="M31" s="291">
        <f t="shared" si="1"/>
        <v>0</v>
      </c>
      <c r="N31" s="185"/>
      <c r="O31" s="292">
        <f t="shared" si="2"/>
        <v>0</v>
      </c>
      <c r="P31" s="279">
        <v>22</v>
      </c>
      <c r="Q31" s="170">
        <v>-5</v>
      </c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</row>
    <row r="32" spans="1:43" s="286" customFormat="1" ht="19.5" thickBot="1" x14ac:dyDescent="0.3">
      <c r="A32" s="283">
        <v>25</v>
      </c>
      <c r="B32" s="287" t="s">
        <v>25</v>
      </c>
      <c r="C32" s="282"/>
      <c r="D32" s="185"/>
      <c r="E32" s="185"/>
      <c r="F32" s="275">
        <v>1</v>
      </c>
      <c r="G32" s="275">
        <f t="shared" si="0"/>
        <v>0</v>
      </c>
      <c r="H32" s="185"/>
      <c r="I32" s="287"/>
      <c r="J32" s="185"/>
      <c r="K32" s="285"/>
      <c r="L32" s="275">
        <v>1</v>
      </c>
      <c r="M32" s="284">
        <f t="shared" si="1"/>
        <v>0</v>
      </c>
      <c r="N32" s="283"/>
      <c r="O32" s="285">
        <f t="shared" si="2"/>
        <v>0</v>
      </c>
      <c r="P32" s="279">
        <v>22</v>
      </c>
      <c r="Q32" s="170">
        <v>-5</v>
      </c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</row>
    <row r="33" spans="1:43" ht="19.5" thickBot="1" x14ac:dyDescent="0.3">
      <c r="A33" s="1">
        <v>26</v>
      </c>
      <c r="B33" s="235" t="s">
        <v>26</v>
      </c>
      <c r="C33" s="236" t="s">
        <v>397</v>
      </c>
      <c r="D33" s="237">
        <v>136</v>
      </c>
      <c r="E33" s="237">
        <v>41</v>
      </c>
      <c r="F33" s="88">
        <v>1.1000000000000001</v>
      </c>
      <c r="G33" s="238">
        <f t="shared" si="0"/>
        <v>45.1</v>
      </c>
      <c r="H33" s="28">
        <v>15</v>
      </c>
      <c r="I33" s="21" t="s">
        <v>398</v>
      </c>
      <c r="J33" s="23">
        <v>704</v>
      </c>
      <c r="K33" s="1">
        <v>19</v>
      </c>
      <c r="L33" s="88">
        <v>1.05</v>
      </c>
      <c r="M33" s="241">
        <f t="shared" si="1"/>
        <v>19.95</v>
      </c>
      <c r="N33" s="28">
        <v>12</v>
      </c>
      <c r="O33" s="305">
        <f t="shared" si="2"/>
        <v>27</v>
      </c>
      <c r="P33" s="306">
        <v>15</v>
      </c>
      <c r="Q33" s="297">
        <v>22</v>
      </c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</row>
    <row r="34" spans="1:43" ht="19.5" thickBot="1" x14ac:dyDescent="0.3">
      <c r="A34" s="23">
        <v>27</v>
      </c>
      <c r="B34" s="239" t="s">
        <v>27</v>
      </c>
      <c r="C34" s="236" t="s">
        <v>399</v>
      </c>
      <c r="D34" s="237">
        <v>245</v>
      </c>
      <c r="E34" s="237">
        <v>44</v>
      </c>
      <c r="F34" s="88">
        <v>1.05</v>
      </c>
      <c r="G34" s="238">
        <f t="shared" si="0"/>
        <v>46.2</v>
      </c>
      <c r="H34" s="28">
        <v>13</v>
      </c>
      <c r="I34" s="3" t="s">
        <v>101</v>
      </c>
      <c r="J34" s="1">
        <v>242</v>
      </c>
      <c r="K34" s="308">
        <v>20</v>
      </c>
      <c r="L34" s="88">
        <v>1</v>
      </c>
      <c r="M34" s="244">
        <f t="shared" si="1"/>
        <v>20</v>
      </c>
      <c r="N34" s="138">
        <v>11</v>
      </c>
      <c r="O34" s="308">
        <f t="shared" si="2"/>
        <v>24</v>
      </c>
      <c r="P34" s="306">
        <v>11</v>
      </c>
      <c r="Q34" s="170">
        <v>26</v>
      </c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</row>
    <row r="35" spans="1:43" s="286" customFormat="1" ht="19.5" thickBot="1" x14ac:dyDescent="0.3">
      <c r="A35" s="185">
        <v>28</v>
      </c>
      <c r="B35" s="293" t="s">
        <v>28</v>
      </c>
      <c r="C35" s="282"/>
      <c r="D35" s="185"/>
      <c r="E35" s="185"/>
      <c r="F35" s="275">
        <v>1</v>
      </c>
      <c r="G35" s="275">
        <f t="shared" si="0"/>
        <v>0</v>
      </c>
      <c r="H35" s="185"/>
      <c r="I35" s="282"/>
      <c r="J35" s="283"/>
      <c r="K35" s="185"/>
      <c r="L35" s="275">
        <v>1</v>
      </c>
      <c r="M35" s="294">
        <f t="shared" si="1"/>
        <v>0</v>
      </c>
      <c r="N35" s="185"/>
      <c r="O35" s="295">
        <f t="shared" si="2"/>
        <v>0</v>
      </c>
      <c r="P35" s="279">
        <v>22</v>
      </c>
      <c r="Q35" s="297">
        <v>-5</v>
      </c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</row>
    <row r="36" spans="1:43" ht="19.5" thickBot="1" x14ac:dyDescent="0.3">
      <c r="A36" s="23">
        <v>29</v>
      </c>
      <c r="B36" s="239" t="s">
        <v>29</v>
      </c>
      <c r="C36" s="236" t="s">
        <v>362</v>
      </c>
      <c r="D36" s="237">
        <v>337</v>
      </c>
      <c r="E36" s="237">
        <v>58</v>
      </c>
      <c r="F36" s="88">
        <v>1</v>
      </c>
      <c r="G36" s="238">
        <f t="shared" si="0"/>
        <v>58</v>
      </c>
      <c r="H36" s="28">
        <v>5</v>
      </c>
      <c r="I36" s="3" t="s">
        <v>363</v>
      </c>
      <c r="J36" s="1">
        <v>366</v>
      </c>
      <c r="K36" s="308">
        <v>24</v>
      </c>
      <c r="L36" s="88">
        <v>1</v>
      </c>
      <c r="M36" s="244">
        <f t="shared" si="1"/>
        <v>24</v>
      </c>
      <c r="N36" s="138">
        <v>7</v>
      </c>
      <c r="O36" s="308">
        <f t="shared" si="2"/>
        <v>12</v>
      </c>
      <c r="P36" s="306">
        <v>6</v>
      </c>
      <c r="Q36" s="170">
        <v>31</v>
      </c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</row>
    <row r="37" spans="1:43" s="286" customFormat="1" ht="19.5" thickBot="1" x14ac:dyDescent="0.3">
      <c r="A37" s="185">
        <v>30</v>
      </c>
      <c r="B37" s="293" t="s">
        <v>30</v>
      </c>
      <c r="C37" s="282"/>
      <c r="D37" s="185"/>
      <c r="E37" s="185"/>
      <c r="F37" s="275">
        <v>1</v>
      </c>
      <c r="G37" s="275">
        <f t="shared" si="0"/>
        <v>0</v>
      </c>
      <c r="H37" s="185"/>
      <c r="I37" s="282"/>
      <c r="J37" s="283"/>
      <c r="K37" s="185"/>
      <c r="L37" s="275">
        <v>1</v>
      </c>
      <c r="M37" s="294">
        <f t="shared" si="1"/>
        <v>0</v>
      </c>
      <c r="N37" s="185"/>
      <c r="O37" s="295">
        <f t="shared" si="2"/>
        <v>0</v>
      </c>
      <c r="P37" s="279">
        <v>22</v>
      </c>
      <c r="Q37" s="297">
        <v>-5</v>
      </c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</row>
    <row r="38" spans="1:43" s="286" customFormat="1" ht="19.5" thickBot="1" x14ac:dyDescent="0.3">
      <c r="A38" s="283">
        <v>31</v>
      </c>
      <c r="B38" s="287" t="s">
        <v>31</v>
      </c>
      <c r="C38" s="282"/>
      <c r="D38" s="185"/>
      <c r="E38" s="185"/>
      <c r="F38" s="275">
        <v>1</v>
      </c>
      <c r="G38" s="275">
        <f t="shared" si="0"/>
        <v>0</v>
      </c>
      <c r="H38" s="185"/>
      <c r="I38" s="287"/>
      <c r="J38" s="185"/>
      <c r="K38" s="285"/>
      <c r="L38" s="275">
        <v>1</v>
      </c>
      <c r="M38" s="284">
        <f t="shared" si="1"/>
        <v>0</v>
      </c>
      <c r="N38" s="283"/>
      <c r="O38" s="285">
        <f t="shared" si="2"/>
        <v>0</v>
      </c>
      <c r="P38" s="279">
        <v>22</v>
      </c>
      <c r="Q38" s="170">
        <v>-5</v>
      </c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</row>
    <row r="39" spans="1:43" ht="19.5" thickBot="1" x14ac:dyDescent="0.3">
      <c r="A39" s="1">
        <v>32</v>
      </c>
      <c r="B39" s="235" t="s">
        <v>32</v>
      </c>
      <c r="C39" s="236" t="s">
        <v>400</v>
      </c>
      <c r="D39" s="237">
        <v>385</v>
      </c>
      <c r="E39" s="237">
        <v>64</v>
      </c>
      <c r="F39" s="88">
        <v>1</v>
      </c>
      <c r="G39" s="238">
        <f t="shared" si="0"/>
        <v>64</v>
      </c>
      <c r="H39" s="28">
        <v>3</v>
      </c>
      <c r="I39" s="21" t="s">
        <v>401</v>
      </c>
      <c r="J39" s="23">
        <v>425</v>
      </c>
      <c r="K39" s="1">
        <v>3</v>
      </c>
      <c r="L39" s="88">
        <v>1</v>
      </c>
      <c r="M39" s="241">
        <f t="shared" si="1"/>
        <v>3</v>
      </c>
      <c r="N39" s="28">
        <v>18</v>
      </c>
      <c r="O39" s="305">
        <f t="shared" si="2"/>
        <v>21</v>
      </c>
      <c r="P39" s="306">
        <v>10</v>
      </c>
      <c r="Q39" s="297">
        <v>27</v>
      </c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</row>
    <row r="40" spans="1:43" s="286" customFormat="1" ht="19.5" thickBot="1" x14ac:dyDescent="0.3">
      <c r="A40" s="283">
        <v>33</v>
      </c>
      <c r="B40" s="287" t="s">
        <v>33</v>
      </c>
      <c r="C40" s="282"/>
      <c r="D40" s="185"/>
      <c r="E40" s="185"/>
      <c r="F40" s="275">
        <v>1</v>
      </c>
      <c r="G40" s="275">
        <f t="shared" si="0"/>
        <v>0</v>
      </c>
      <c r="H40" s="185"/>
      <c r="I40" s="287"/>
      <c r="J40" s="185"/>
      <c r="K40" s="285"/>
      <c r="L40" s="275">
        <v>1</v>
      </c>
      <c r="M40" s="284">
        <f t="shared" si="1"/>
        <v>0</v>
      </c>
      <c r="N40" s="283"/>
      <c r="O40" s="285">
        <f t="shared" si="2"/>
        <v>0</v>
      </c>
      <c r="P40" s="279">
        <v>22</v>
      </c>
      <c r="Q40" s="170">
        <v>-5</v>
      </c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</row>
    <row r="41" spans="1:43" s="286" customFormat="1" ht="19.5" thickBot="1" x14ac:dyDescent="0.3">
      <c r="A41" s="185">
        <v>34</v>
      </c>
      <c r="B41" s="293" t="s">
        <v>34</v>
      </c>
      <c r="C41" s="282"/>
      <c r="D41" s="185"/>
      <c r="E41" s="185"/>
      <c r="F41" s="275">
        <v>1</v>
      </c>
      <c r="G41" s="275">
        <f t="shared" si="0"/>
        <v>0</v>
      </c>
      <c r="H41" s="185"/>
      <c r="I41" s="282"/>
      <c r="J41" s="283"/>
      <c r="K41" s="185"/>
      <c r="L41" s="275">
        <v>1</v>
      </c>
      <c r="M41" s="294">
        <f t="shared" si="1"/>
        <v>0</v>
      </c>
      <c r="N41" s="185"/>
      <c r="O41" s="295">
        <f t="shared" si="2"/>
        <v>0</v>
      </c>
      <c r="P41" s="279">
        <v>22</v>
      </c>
      <c r="Q41" s="297">
        <v>-5</v>
      </c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</row>
    <row r="42" spans="1:43" s="286" customFormat="1" ht="19.5" thickBot="1" x14ac:dyDescent="0.3">
      <c r="A42" s="283">
        <v>35</v>
      </c>
      <c r="B42" s="287" t="s">
        <v>88</v>
      </c>
      <c r="C42" s="282"/>
      <c r="D42" s="185"/>
      <c r="E42" s="185"/>
      <c r="F42" s="275">
        <v>1</v>
      </c>
      <c r="G42" s="275">
        <f t="shared" si="0"/>
        <v>0</v>
      </c>
      <c r="H42" s="185"/>
      <c r="I42" s="287"/>
      <c r="J42" s="185"/>
      <c r="K42" s="285"/>
      <c r="L42" s="275">
        <v>1</v>
      </c>
      <c r="M42" s="284">
        <f t="shared" si="1"/>
        <v>0</v>
      </c>
      <c r="N42" s="283"/>
      <c r="O42" s="185">
        <f t="shared" si="2"/>
        <v>0</v>
      </c>
      <c r="P42" s="279">
        <v>22</v>
      </c>
      <c r="Q42" s="170">
        <v>-5</v>
      </c>
      <c r="R42" s="303"/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  <c r="AF42" s="303"/>
      <c r="AG42" s="303"/>
      <c r="AH42" s="303"/>
      <c r="AI42" s="303"/>
      <c r="AJ42" s="303"/>
      <c r="AK42" s="303"/>
      <c r="AL42" s="303"/>
      <c r="AM42" s="303"/>
      <c r="AN42" s="303"/>
      <c r="AO42" s="303"/>
      <c r="AP42" s="303"/>
      <c r="AQ42" s="303"/>
    </row>
    <row r="43" spans="1:43" ht="19.5" thickBot="1" x14ac:dyDescent="0.3">
      <c r="A43" s="1">
        <v>36</v>
      </c>
      <c r="B43" s="235" t="s">
        <v>86</v>
      </c>
      <c r="C43" s="236" t="s">
        <v>402</v>
      </c>
      <c r="D43" s="237">
        <v>273</v>
      </c>
      <c r="E43" s="237">
        <v>51</v>
      </c>
      <c r="F43" s="88">
        <v>1</v>
      </c>
      <c r="G43" s="238">
        <f t="shared" si="0"/>
        <v>51</v>
      </c>
      <c r="H43" s="28">
        <v>11</v>
      </c>
      <c r="I43" s="21" t="s">
        <v>403</v>
      </c>
      <c r="J43" s="306">
        <v>369</v>
      </c>
      <c r="K43" s="1">
        <v>29</v>
      </c>
      <c r="L43" s="88">
        <v>1</v>
      </c>
      <c r="M43" s="241">
        <f t="shared" si="1"/>
        <v>29</v>
      </c>
      <c r="N43" s="28">
        <v>5</v>
      </c>
      <c r="O43" s="308">
        <f t="shared" si="2"/>
        <v>16</v>
      </c>
      <c r="P43" s="306">
        <v>8</v>
      </c>
      <c r="Q43" s="310">
        <v>29</v>
      </c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3"/>
      <c r="AJ43" s="303"/>
      <c r="AK43" s="303"/>
      <c r="AL43" s="303"/>
      <c r="AM43" s="303"/>
      <c r="AN43" s="303"/>
      <c r="AO43" s="303"/>
      <c r="AP43" s="303"/>
      <c r="AQ43" s="303"/>
    </row>
    <row r="44" spans="1:43" ht="19.5" thickBot="1" x14ac:dyDescent="0.3">
      <c r="A44" s="263">
        <v>37</v>
      </c>
      <c r="B44" s="236" t="s">
        <v>405</v>
      </c>
      <c r="C44" s="235"/>
      <c r="D44" s="237"/>
      <c r="E44" s="276"/>
      <c r="F44" s="88">
        <v>1</v>
      </c>
      <c r="G44" s="277">
        <f t="shared" ref="G44" si="3">SUM(E44*F44)</f>
        <v>0</v>
      </c>
      <c r="H44" s="237"/>
      <c r="I44" s="70" t="s">
        <v>388</v>
      </c>
      <c r="J44" s="278">
        <v>121</v>
      </c>
      <c r="K44" s="1"/>
      <c r="L44" s="88">
        <v>1.1000000000000001</v>
      </c>
      <c r="M44" s="241">
        <f t="shared" ref="M44:M45" si="4">SUM(K44*L44)</f>
        <v>0</v>
      </c>
      <c r="N44" s="1"/>
      <c r="O44" s="264"/>
      <c r="P44" s="1"/>
      <c r="Q44" s="265"/>
    </row>
    <row r="45" spans="1:43" ht="19.5" thickBot="1" x14ac:dyDescent="0.35">
      <c r="A45" s="263">
        <v>38</v>
      </c>
      <c r="B45" s="8" t="s">
        <v>404</v>
      </c>
      <c r="C45" s="187"/>
      <c r="D45" s="8"/>
      <c r="E45" s="187"/>
      <c r="F45" s="8"/>
      <c r="G45" s="187"/>
      <c r="H45" s="8"/>
      <c r="I45" s="143" t="s">
        <v>376</v>
      </c>
      <c r="J45" s="270">
        <v>214</v>
      </c>
      <c r="K45" s="39">
        <v>13</v>
      </c>
      <c r="L45" s="88">
        <v>1</v>
      </c>
      <c r="M45" s="274">
        <f t="shared" si="4"/>
        <v>13</v>
      </c>
      <c r="N45" s="1"/>
      <c r="O45" s="187"/>
      <c r="P45" s="8"/>
      <c r="Q45" s="273"/>
    </row>
    <row r="46" spans="1:43" ht="18.75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244"/>
      <c r="M46" s="244"/>
      <c r="N46" s="46"/>
      <c r="O46" s="46"/>
      <c r="P46" s="46"/>
      <c r="Q46" s="46"/>
    </row>
    <row r="47" spans="1:43" ht="19.5" thickBot="1" x14ac:dyDescent="0.3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244"/>
      <c r="M47" s="244"/>
      <c r="N47" s="46"/>
      <c r="O47" s="46"/>
      <c r="P47" s="46"/>
      <c r="Q47" s="46"/>
    </row>
    <row r="48" spans="1:43" ht="18.75" x14ac:dyDescent="0.25">
      <c r="A48" s="613" t="s">
        <v>197</v>
      </c>
      <c r="B48" s="614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4"/>
      <c r="P48" s="614"/>
      <c r="Q48" s="615"/>
    </row>
    <row r="49" spans="1:17" ht="18.75" x14ac:dyDescent="0.25">
      <c r="A49" s="616" t="s">
        <v>198</v>
      </c>
      <c r="B49" s="617"/>
      <c r="C49" s="617"/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8"/>
    </row>
    <row r="50" spans="1:17" ht="18.75" x14ac:dyDescent="0.25">
      <c r="A50" s="616" t="s">
        <v>340</v>
      </c>
      <c r="B50" s="617"/>
      <c r="C50" s="617"/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8"/>
    </row>
    <row r="51" spans="1:17" ht="18.75" x14ac:dyDescent="0.25">
      <c r="A51" s="616" t="s">
        <v>114</v>
      </c>
      <c r="B51" s="617"/>
      <c r="C51" s="617"/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8"/>
    </row>
    <row r="52" spans="1:17" ht="19.5" thickBot="1" x14ac:dyDescent="0.3">
      <c r="A52" s="616" t="s">
        <v>429</v>
      </c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8"/>
    </row>
    <row r="53" spans="1:17" ht="19.5" thickBot="1" x14ac:dyDescent="0.3">
      <c r="A53" s="625">
        <v>43386</v>
      </c>
      <c r="B53" s="626"/>
      <c r="C53" s="627"/>
      <c r="D53" s="599" t="s">
        <v>97</v>
      </c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1"/>
    </row>
    <row r="54" spans="1:17" ht="38.25" thickBot="1" x14ac:dyDescent="0.35">
      <c r="A54" s="323" t="s">
        <v>0</v>
      </c>
      <c r="B54" s="10" t="s">
        <v>1</v>
      </c>
      <c r="C54" s="320" t="s">
        <v>94</v>
      </c>
      <c r="D54" s="318" t="s">
        <v>339</v>
      </c>
      <c r="E54" s="322" t="s">
        <v>428</v>
      </c>
      <c r="F54" s="321" t="s">
        <v>91</v>
      </c>
      <c r="G54" s="46"/>
      <c r="H54" s="328" t="s">
        <v>430</v>
      </c>
      <c r="I54" s="1" t="s">
        <v>95</v>
      </c>
      <c r="J54" s="318" t="s">
        <v>339</v>
      </c>
      <c r="K54" s="319" t="s">
        <v>428</v>
      </c>
      <c r="L54" s="1" t="s">
        <v>91</v>
      </c>
      <c r="M54" s="664" t="s">
        <v>1</v>
      </c>
      <c r="N54" s="665"/>
      <c r="O54" s="666"/>
    </row>
    <row r="55" spans="1:17" ht="19.5" thickBot="1" x14ac:dyDescent="0.35">
      <c r="A55" s="8">
        <v>12</v>
      </c>
      <c r="B55" s="149" t="s">
        <v>125</v>
      </c>
      <c r="C55" s="143" t="s">
        <v>106</v>
      </c>
      <c r="D55" s="39">
        <v>382</v>
      </c>
      <c r="E55" s="40">
        <v>3.12</v>
      </c>
      <c r="F55" s="39">
        <v>1</v>
      </c>
      <c r="G55" s="348"/>
      <c r="H55" s="39">
        <v>13</v>
      </c>
      <c r="I55" s="143" t="s">
        <v>391</v>
      </c>
      <c r="J55" s="39">
        <v>420</v>
      </c>
      <c r="K55" s="349">
        <v>2.0499999999999998</v>
      </c>
      <c r="L55" s="39">
        <v>1</v>
      </c>
      <c r="M55" s="143" t="s">
        <v>126</v>
      </c>
      <c r="N55" s="8"/>
      <c r="O55" s="8"/>
    </row>
    <row r="56" spans="1:17" ht="19.5" thickBot="1" x14ac:dyDescent="0.35">
      <c r="A56" s="8">
        <v>19</v>
      </c>
      <c r="B56" s="142" t="s">
        <v>21</v>
      </c>
      <c r="C56" s="143" t="s">
        <v>350</v>
      </c>
      <c r="D56" s="39">
        <v>393</v>
      </c>
      <c r="E56" s="348">
        <v>3.15</v>
      </c>
      <c r="F56" s="39">
        <v>2</v>
      </c>
      <c r="G56" s="348"/>
      <c r="H56" s="39">
        <v>12</v>
      </c>
      <c r="I56" s="143" t="s">
        <v>383</v>
      </c>
      <c r="J56" s="325">
        <v>332</v>
      </c>
      <c r="K56" s="40">
        <v>2.06</v>
      </c>
      <c r="L56" s="326">
        <v>2</v>
      </c>
      <c r="M56" s="143" t="s">
        <v>125</v>
      </c>
      <c r="N56" s="8"/>
      <c r="O56" s="8"/>
    </row>
    <row r="57" spans="1:17" ht="19.5" thickBot="1" x14ac:dyDescent="0.35">
      <c r="A57" s="8">
        <v>32</v>
      </c>
      <c r="B57" s="149" t="s">
        <v>32</v>
      </c>
      <c r="C57" s="143" t="s">
        <v>400</v>
      </c>
      <c r="D57" s="39">
        <v>385</v>
      </c>
      <c r="E57" s="40">
        <v>3.17</v>
      </c>
      <c r="F57" s="39">
        <v>3</v>
      </c>
      <c r="G57" s="348"/>
      <c r="H57" s="39">
        <v>6</v>
      </c>
      <c r="I57" s="143" t="s">
        <v>387</v>
      </c>
      <c r="J57" s="39">
        <v>76</v>
      </c>
      <c r="K57" s="350">
        <v>2.0699999999999998</v>
      </c>
      <c r="L57" s="39">
        <v>3</v>
      </c>
      <c r="M57" s="149" t="s">
        <v>119</v>
      </c>
      <c r="N57" s="56"/>
      <c r="O57" s="327"/>
    </row>
  </sheetData>
  <sortState ref="A8:Q43">
    <sortCondition ref="A8:A43"/>
  </sortState>
  <mergeCells count="15">
    <mergeCell ref="A1:Q1"/>
    <mergeCell ref="A2:Q2"/>
    <mergeCell ref="A3:Q3"/>
    <mergeCell ref="A4:Q4"/>
    <mergeCell ref="A5:Q5"/>
    <mergeCell ref="A53:C53"/>
    <mergeCell ref="D53:Q53"/>
    <mergeCell ref="M54:O54"/>
    <mergeCell ref="A6:C6"/>
    <mergeCell ref="D6:Q6"/>
    <mergeCell ref="A48:Q48"/>
    <mergeCell ref="A49:Q49"/>
    <mergeCell ref="A50:Q50"/>
    <mergeCell ref="A51:Q51"/>
    <mergeCell ref="A52:Q5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zoomScale="60" zoomScaleNormal="60" workbookViewId="0">
      <selection activeCell="O67" sqref="O67"/>
    </sheetView>
  </sheetViews>
  <sheetFormatPr defaultRowHeight="15" x14ac:dyDescent="0.25"/>
  <cols>
    <col min="1" max="1" width="6.28515625" customWidth="1"/>
    <col min="2" max="2" width="27.5703125" customWidth="1"/>
    <col min="3" max="3" width="23" customWidth="1"/>
    <col min="4" max="4" width="11.5703125" customWidth="1"/>
    <col min="11" max="11" width="7" customWidth="1"/>
    <col min="12" max="12" width="30.5703125" customWidth="1"/>
    <col min="14" max="14" width="12.42578125" customWidth="1"/>
    <col min="15" max="15" width="13.5703125" customWidth="1"/>
  </cols>
  <sheetData>
    <row r="1" spans="1:15" ht="18.75" customHeight="1" x14ac:dyDescent="0.25">
      <c r="A1" s="674" t="s">
        <v>197</v>
      </c>
      <c r="B1" s="675"/>
      <c r="C1" s="675"/>
      <c r="D1" s="675"/>
      <c r="E1" s="675"/>
      <c r="F1" s="675"/>
      <c r="G1" s="675"/>
      <c r="H1" s="675"/>
      <c r="I1" s="676"/>
      <c r="K1" s="634" t="s">
        <v>197</v>
      </c>
      <c r="L1" s="635"/>
      <c r="M1" s="635"/>
      <c r="N1" s="635"/>
      <c r="O1" s="636"/>
    </row>
    <row r="2" spans="1:15" ht="18.75" customHeight="1" x14ac:dyDescent="0.25">
      <c r="A2" s="677" t="s">
        <v>198</v>
      </c>
      <c r="B2" s="659"/>
      <c r="C2" s="659"/>
      <c r="D2" s="659"/>
      <c r="E2" s="659"/>
      <c r="F2" s="659"/>
      <c r="G2" s="659"/>
      <c r="H2" s="659"/>
      <c r="I2" s="678"/>
      <c r="K2" s="637"/>
      <c r="L2" s="638"/>
      <c r="M2" s="638"/>
      <c r="N2" s="638"/>
      <c r="O2" s="639"/>
    </row>
    <row r="3" spans="1:15" ht="18.75" customHeight="1" x14ac:dyDescent="0.25">
      <c r="A3" s="677" t="s">
        <v>141</v>
      </c>
      <c r="B3" s="659"/>
      <c r="C3" s="659"/>
      <c r="D3" s="659"/>
      <c r="E3" s="659"/>
      <c r="F3" s="659"/>
      <c r="G3" s="659"/>
      <c r="H3" s="659"/>
      <c r="I3" s="678"/>
      <c r="K3" s="637" t="s">
        <v>198</v>
      </c>
      <c r="L3" s="638"/>
      <c r="M3" s="638"/>
      <c r="N3" s="638"/>
      <c r="O3" s="639"/>
    </row>
    <row r="4" spans="1:15" ht="18.75" customHeight="1" thickBot="1" x14ac:dyDescent="0.3">
      <c r="A4" s="679" t="s">
        <v>114</v>
      </c>
      <c r="B4" s="680"/>
      <c r="C4" s="680"/>
      <c r="D4" s="680"/>
      <c r="E4" s="680"/>
      <c r="F4" s="680"/>
      <c r="G4" s="680"/>
      <c r="H4" s="680"/>
      <c r="I4" s="681"/>
      <c r="K4" s="637"/>
      <c r="L4" s="638"/>
      <c r="M4" s="638"/>
      <c r="N4" s="638"/>
      <c r="O4" s="639"/>
    </row>
    <row r="5" spans="1:15" ht="18.75" customHeight="1" thickBot="1" x14ac:dyDescent="0.3">
      <c r="A5" s="671" t="s">
        <v>343</v>
      </c>
      <c r="B5" s="672"/>
      <c r="C5" s="672"/>
      <c r="D5" s="672"/>
      <c r="E5" s="672"/>
      <c r="F5" s="672"/>
      <c r="G5" s="672"/>
      <c r="H5" s="672"/>
      <c r="I5" s="673"/>
      <c r="K5" s="637" t="s">
        <v>342</v>
      </c>
      <c r="L5" s="638"/>
      <c r="M5" s="638"/>
      <c r="N5" s="638"/>
      <c r="O5" s="639"/>
    </row>
    <row r="6" spans="1:15" ht="18.75" customHeight="1" thickBot="1" x14ac:dyDescent="0.3">
      <c r="A6" s="632" t="s">
        <v>344</v>
      </c>
      <c r="B6" s="633"/>
      <c r="C6" s="633"/>
      <c r="D6" s="633"/>
      <c r="E6" s="631"/>
      <c r="F6" s="632" t="s">
        <v>97</v>
      </c>
      <c r="G6" s="633"/>
      <c r="H6" s="633"/>
      <c r="I6" s="631"/>
      <c r="K6" s="637"/>
      <c r="L6" s="638"/>
      <c r="M6" s="638"/>
      <c r="N6" s="638"/>
      <c r="O6" s="639"/>
    </row>
    <row r="7" spans="1:15" ht="51" customHeight="1" thickBot="1" x14ac:dyDescent="0.3">
      <c r="A7" s="179" t="s">
        <v>0</v>
      </c>
      <c r="B7" s="29" t="s">
        <v>1</v>
      </c>
      <c r="C7" s="232" t="s">
        <v>89</v>
      </c>
      <c r="D7" s="261" t="s">
        <v>339</v>
      </c>
      <c r="E7" s="245" t="s">
        <v>90</v>
      </c>
      <c r="F7" s="39" t="s">
        <v>137</v>
      </c>
      <c r="G7" s="246" t="s">
        <v>138</v>
      </c>
      <c r="H7" s="39" t="s">
        <v>91</v>
      </c>
      <c r="I7" s="233" t="s">
        <v>92</v>
      </c>
      <c r="K7" s="640" t="s">
        <v>98</v>
      </c>
      <c r="L7" s="641"/>
      <c r="M7" s="641"/>
      <c r="N7" s="641"/>
      <c r="O7" s="642"/>
    </row>
    <row r="8" spans="1:15" ht="19.5" thickBot="1" x14ac:dyDescent="0.35">
      <c r="A8" s="247">
        <v>1</v>
      </c>
      <c r="B8" s="71" t="s">
        <v>39</v>
      </c>
      <c r="C8" s="248"/>
      <c r="D8" s="249"/>
      <c r="E8" s="250"/>
      <c r="F8" s="251">
        <v>1</v>
      </c>
      <c r="G8" s="251">
        <f t="shared" ref="G8:G39" si="0">SUM(E8*F8)</f>
        <v>0</v>
      </c>
      <c r="H8" s="249"/>
      <c r="I8" s="667">
        <f>SUM(G8:G9)</f>
        <v>0</v>
      </c>
      <c r="K8" s="643" t="s">
        <v>341</v>
      </c>
      <c r="L8" s="644"/>
      <c r="M8" s="644"/>
      <c r="N8" s="644"/>
      <c r="O8" s="645"/>
    </row>
    <row r="9" spans="1:15" ht="19.5" thickBot="1" x14ac:dyDescent="0.35">
      <c r="A9" s="252">
        <v>2</v>
      </c>
      <c r="B9" s="76" t="s">
        <v>39</v>
      </c>
      <c r="C9" s="253"/>
      <c r="D9" s="254"/>
      <c r="E9" s="255"/>
      <c r="F9" s="256">
        <v>1</v>
      </c>
      <c r="G9" s="257">
        <f t="shared" si="0"/>
        <v>0</v>
      </c>
      <c r="H9" s="254"/>
      <c r="I9" s="658"/>
      <c r="K9" s="632" t="s">
        <v>344</v>
      </c>
      <c r="L9" s="631"/>
      <c r="M9" s="632" t="s">
        <v>97</v>
      </c>
      <c r="N9" s="633"/>
      <c r="O9" s="631"/>
    </row>
    <row r="10" spans="1:15" ht="18.75" x14ac:dyDescent="0.3">
      <c r="A10" s="247">
        <v>3</v>
      </c>
      <c r="B10" s="71" t="s">
        <v>40</v>
      </c>
      <c r="C10" s="248"/>
      <c r="D10" s="249"/>
      <c r="E10" s="250"/>
      <c r="F10" s="251">
        <v>1</v>
      </c>
      <c r="G10" s="251">
        <f t="shared" si="0"/>
        <v>0</v>
      </c>
      <c r="H10" s="249"/>
      <c r="I10" s="667">
        <f t="shared" ref="I10" si="1">SUM(G10:G11)</f>
        <v>0</v>
      </c>
      <c r="K10" s="668" t="s">
        <v>0</v>
      </c>
      <c r="L10" s="634" t="s">
        <v>1</v>
      </c>
      <c r="M10" s="670" t="s">
        <v>92</v>
      </c>
      <c r="N10" s="670" t="s">
        <v>38</v>
      </c>
      <c r="O10" s="668" t="s">
        <v>96</v>
      </c>
    </row>
    <row r="11" spans="1:15" ht="19.5" thickBot="1" x14ac:dyDescent="0.35">
      <c r="A11" s="252">
        <v>4</v>
      </c>
      <c r="B11" s="76" t="s">
        <v>40</v>
      </c>
      <c r="C11" s="253"/>
      <c r="D11" s="254"/>
      <c r="E11" s="255"/>
      <c r="F11" s="256">
        <v>1</v>
      </c>
      <c r="G11" s="257">
        <f t="shared" si="0"/>
        <v>0</v>
      </c>
      <c r="H11" s="254"/>
      <c r="I11" s="658"/>
      <c r="K11" s="669"/>
      <c r="L11" s="640"/>
      <c r="M11" s="669"/>
      <c r="N11" s="669"/>
      <c r="O11" s="669"/>
    </row>
    <row r="12" spans="1:15" ht="19.5" thickBot="1" x14ac:dyDescent="0.35">
      <c r="A12" s="247">
        <v>5</v>
      </c>
      <c r="B12" s="71" t="s">
        <v>41</v>
      </c>
      <c r="C12" s="248" t="s">
        <v>347</v>
      </c>
      <c r="D12" s="111">
        <v>449</v>
      </c>
      <c r="E12" s="250">
        <v>18</v>
      </c>
      <c r="F12" s="251">
        <v>1</v>
      </c>
      <c r="G12" s="251">
        <f t="shared" si="0"/>
        <v>18</v>
      </c>
      <c r="H12" s="249">
        <v>21</v>
      </c>
      <c r="I12" s="667">
        <f t="shared" ref="I12" si="2">SUM(G12:G13)</f>
        <v>37.950000000000003</v>
      </c>
      <c r="K12" s="24">
        <v>26</v>
      </c>
      <c r="L12" s="155" t="s">
        <v>63</v>
      </c>
      <c r="M12" s="317">
        <f>SUM($I$58)</f>
        <v>69</v>
      </c>
      <c r="N12" s="57">
        <v>1</v>
      </c>
      <c r="O12" s="299">
        <v>51</v>
      </c>
    </row>
    <row r="13" spans="1:15" ht="19.5" thickBot="1" x14ac:dyDescent="0.35">
      <c r="A13" s="252">
        <v>6</v>
      </c>
      <c r="B13" s="76" t="s">
        <v>41</v>
      </c>
      <c r="C13" s="253" t="s">
        <v>348</v>
      </c>
      <c r="D13" s="301">
        <v>398</v>
      </c>
      <c r="E13" s="255">
        <v>19</v>
      </c>
      <c r="F13" s="256">
        <v>1.05</v>
      </c>
      <c r="G13" s="257">
        <f t="shared" si="0"/>
        <v>19.95</v>
      </c>
      <c r="H13" s="254">
        <v>19</v>
      </c>
      <c r="I13" s="658"/>
      <c r="K13" s="39">
        <v>27</v>
      </c>
      <c r="L13" s="155" t="s">
        <v>93</v>
      </c>
      <c r="M13" s="50">
        <f>SUM($I$60)</f>
        <v>65</v>
      </c>
      <c r="N13" s="36">
        <v>2</v>
      </c>
      <c r="O13" s="299">
        <v>49</v>
      </c>
    </row>
    <row r="14" spans="1:15" ht="19.5" thickBot="1" x14ac:dyDescent="0.35">
      <c r="A14" s="247">
        <v>7</v>
      </c>
      <c r="B14" s="71" t="s">
        <v>42</v>
      </c>
      <c r="C14" s="248" t="s">
        <v>157</v>
      </c>
      <c r="D14" s="119">
        <v>721</v>
      </c>
      <c r="E14" s="250">
        <v>14</v>
      </c>
      <c r="F14" s="251">
        <v>1</v>
      </c>
      <c r="G14" s="251">
        <f t="shared" si="0"/>
        <v>14</v>
      </c>
      <c r="H14" s="249">
        <v>29</v>
      </c>
      <c r="I14" s="667">
        <f t="shared" ref="I14" si="3">SUM(G14:G15)</f>
        <v>31</v>
      </c>
      <c r="K14" s="315">
        <v>13</v>
      </c>
      <c r="L14" s="155" t="s">
        <v>51</v>
      </c>
      <c r="M14" s="317">
        <f>SUM($I$32)</f>
        <v>58.800000000000004</v>
      </c>
      <c r="N14" s="138">
        <v>3</v>
      </c>
      <c r="O14" s="45">
        <v>47</v>
      </c>
    </row>
    <row r="15" spans="1:15" ht="19.5" thickBot="1" x14ac:dyDescent="0.35">
      <c r="A15" s="252">
        <v>8</v>
      </c>
      <c r="B15" s="76" t="s">
        <v>42</v>
      </c>
      <c r="C15" s="253" t="s">
        <v>426</v>
      </c>
      <c r="D15" s="254">
        <v>283</v>
      </c>
      <c r="E15" s="255">
        <v>17</v>
      </c>
      <c r="F15" s="256">
        <v>1</v>
      </c>
      <c r="G15" s="257">
        <f t="shared" si="0"/>
        <v>17</v>
      </c>
      <c r="H15" s="254">
        <v>23</v>
      </c>
      <c r="I15" s="658"/>
      <c r="K15" s="39">
        <v>9</v>
      </c>
      <c r="L15" s="155" t="s">
        <v>47</v>
      </c>
      <c r="M15" s="317">
        <f>SUM($I$24)</f>
        <v>48</v>
      </c>
      <c r="N15" s="24">
        <v>4</v>
      </c>
      <c r="O15" s="45">
        <v>45</v>
      </c>
    </row>
    <row r="16" spans="1:15" ht="19.5" thickBot="1" x14ac:dyDescent="0.35">
      <c r="A16" s="247">
        <v>9</v>
      </c>
      <c r="B16" s="71" t="s">
        <v>43</v>
      </c>
      <c r="C16" s="248"/>
      <c r="D16" s="249"/>
      <c r="E16" s="250"/>
      <c r="F16" s="251">
        <v>1</v>
      </c>
      <c r="G16" s="251">
        <f t="shared" si="0"/>
        <v>0</v>
      </c>
      <c r="H16" s="249"/>
      <c r="I16" s="667">
        <f t="shared" ref="I16" si="4">SUM(G16:G17)</f>
        <v>0</v>
      </c>
      <c r="K16" s="315">
        <v>19</v>
      </c>
      <c r="L16" s="155" t="s">
        <v>87</v>
      </c>
      <c r="M16" s="317">
        <f>SUM($I$44)</f>
        <v>46.150000000000006</v>
      </c>
      <c r="N16" s="39">
        <v>5</v>
      </c>
      <c r="O16" s="299">
        <v>44</v>
      </c>
    </row>
    <row r="17" spans="1:15" ht="19.5" thickBot="1" x14ac:dyDescent="0.35">
      <c r="A17" s="252">
        <v>10</v>
      </c>
      <c r="B17" s="76" t="s">
        <v>43</v>
      </c>
      <c r="C17" s="253"/>
      <c r="D17" s="254"/>
      <c r="E17" s="255"/>
      <c r="F17" s="256">
        <v>1</v>
      </c>
      <c r="G17" s="257">
        <f t="shared" si="0"/>
        <v>0</v>
      </c>
      <c r="H17" s="254"/>
      <c r="I17" s="658"/>
      <c r="K17" s="39">
        <v>29</v>
      </c>
      <c r="L17" s="155" t="s">
        <v>65</v>
      </c>
      <c r="M17" s="317">
        <f>SUM($I$64)</f>
        <v>42.6</v>
      </c>
      <c r="N17" s="315">
        <v>6</v>
      </c>
      <c r="O17" s="299">
        <v>43</v>
      </c>
    </row>
    <row r="18" spans="1:15" ht="19.5" thickBot="1" x14ac:dyDescent="0.35">
      <c r="A18" s="247">
        <v>11</v>
      </c>
      <c r="B18" s="71" t="s">
        <v>44</v>
      </c>
      <c r="C18" s="248" t="s">
        <v>366</v>
      </c>
      <c r="D18" s="111">
        <v>460</v>
      </c>
      <c r="E18" s="250">
        <v>23</v>
      </c>
      <c r="F18" s="251">
        <v>1.05</v>
      </c>
      <c r="G18" s="251">
        <f t="shared" si="0"/>
        <v>24.150000000000002</v>
      </c>
      <c r="H18" s="249">
        <v>11</v>
      </c>
      <c r="I18" s="667">
        <f t="shared" ref="I18" si="5">SUM(G18:G19)</f>
        <v>41.150000000000006</v>
      </c>
      <c r="K18" s="315">
        <v>6</v>
      </c>
      <c r="L18" s="155" t="s">
        <v>44</v>
      </c>
      <c r="M18" s="50">
        <f>SUM($I$18)</f>
        <v>41.150000000000006</v>
      </c>
      <c r="N18" s="24">
        <v>7</v>
      </c>
      <c r="O18" s="316">
        <v>42</v>
      </c>
    </row>
    <row r="19" spans="1:15" ht="19.5" thickBot="1" x14ac:dyDescent="0.35">
      <c r="A19" s="252">
        <v>12</v>
      </c>
      <c r="B19" s="76" t="s">
        <v>44</v>
      </c>
      <c r="C19" s="253" t="s">
        <v>367</v>
      </c>
      <c r="D19" s="301">
        <v>361</v>
      </c>
      <c r="E19" s="255">
        <v>17</v>
      </c>
      <c r="F19" s="256">
        <v>1</v>
      </c>
      <c r="G19" s="257">
        <f t="shared" si="0"/>
        <v>17</v>
      </c>
      <c r="H19" s="254">
        <v>25</v>
      </c>
      <c r="I19" s="658"/>
      <c r="K19" s="39">
        <v>25</v>
      </c>
      <c r="L19" s="155" t="s">
        <v>62</v>
      </c>
      <c r="M19" s="50">
        <f>SUM($I$56)</f>
        <v>39.900000000000006</v>
      </c>
      <c r="N19" s="39">
        <v>8</v>
      </c>
      <c r="O19" s="272">
        <v>41</v>
      </c>
    </row>
    <row r="20" spans="1:15" ht="19.5" thickBot="1" x14ac:dyDescent="0.35">
      <c r="A20" s="247">
        <v>13</v>
      </c>
      <c r="B20" s="71" t="s">
        <v>45</v>
      </c>
      <c r="C20" s="248" t="s">
        <v>424</v>
      </c>
      <c r="D20" s="249">
        <v>328</v>
      </c>
      <c r="E20" s="250">
        <v>16</v>
      </c>
      <c r="F20" s="251">
        <v>1</v>
      </c>
      <c r="G20" s="251">
        <f t="shared" si="0"/>
        <v>16</v>
      </c>
      <c r="H20" s="249">
        <v>26</v>
      </c>
      <c r="I20" s="667">
        <f t="shared" ref="I20" si="6">SUM(G20:G21)</f>
        <v>39</v>
      </c>
      <c r="K20" s="315">
        <v>18</v>
      </c>
      <c r="L20" s="155" t="s">
        <v>56</v>
      </c>
      <c r="M20" s="50">
        <f>SUM($I$42)</f>
        <v>39</v>
      </c>
      <c r="N20" s="315">
        <v>9</v>
      </c>
      <c r="O20" s="272">
        <v>40</v>
      </c>
    </row>
    <row r="21" spans="1:15" ht="19.5" thickBot="1" x14ac:dyDescent="0.35">
      <c r="A21" s="252">
        <v>14</v>
      </c>
      <c r="B21" s="76" t="s">
        <v>45</v>
      </c>
      <c r="C21" s="253" t="s">
        <v>425</v>
      </c>
      <c r="D21" s="254">
        <v>323</v>
      </c>
      <c r="E21" s="255">
        <v>23</v>
      </c>
      <c r="F21" s="256">
        <v>1</v>
      </c>
      <c r="G21" s="257">
        <f t="shared" si="0"/>
        <v>23</v>
      </c>
      <c r="H21" s="254">
        <v>15</v>
      </c>
      <c r="I21" s="658"/>
      <c r="K21" s="39">
        <v>7</v>
      </c>
      <c r="L21" s="155" t="s">
        <v>45</v>
      </c>
      <c r="M21" s="50">
        <f>SUM($I$20)</f>
        <v>39</v>
      </c>
      <c r="N21" s="24">
        <v>10</v>
      </c>
      <c r="O21" s="272">
        <v>39</v>
      </c>
    </row>
    <row r="22" spans="1:15" ht="19.5" thickBot="1" x14ac:dyDescent="0.35">
      <c r="A22" s="247">
        <v>15</v>
      </c>
      <c r="B22" s="71" t="s">
        <v>46</v>
      </c>
      <c r="C22" s="248" t="s">
        <v>374</v>
      </c>
      <c r="D22" s="111">
        <v>400</v>
      </c>
      <c r="E22" s="250">
        <v>10</v>
      </c>
      <c r="F22" s="251">
        <v>1</v>
      </c>
      <c r="G22" s="251">
        <f t="shared" si="0"/>
        <v>10</v>
      </c>
      <c r="H22" s="249">
        <v>38</v>
      </c>
      <c r="I22" s="667">
        <f t="shared" ref="I22" si="7">SUM(G22:G23)</f>
        <v>10</v>
      </c>
      <c r="K22" s="315">
        <v>3</v>
      </c>
      <c r="L22" s="155" t="s">
        <v>41</v>
      </c>
      <c r="M22" s="50">
        <f>SUM($I$12)</f>
        <v>37.950000000000003</v>
      </c>
      <c r="N22" s="39">
        <v>11</v>
      </c>
      <c r="O22" s="272">
        <v>38</v>
      </c>
    </row>
    <row r="23" spans="1:15" ht="19.5" thickBot="1" x14ac:dyDescent="0.35">
      <c r="A23" s="252">
        <v>16</v>
      </c>
      <c r="B23" s="76" t="s">
        <v>46</v>
      </c>
      <c r="C23" s="253"/>
      <c r="D23" s="254"/>
      <c r="E23" s="255"/>
      <c r="F23" s="256">
        <v>1</v>
      </c>
      <c r="G23" s="257">
        <f t="shared" si="0"/>
        <v>0</v>
      </c>
      <c r="H23" s="254"/>
      <c r="I23" s="658"/>
      <c r="K23" s="39">
        <v>20</v>
      </c>
      <c r="L23" s="155" t="s">
        <v>57</v>
      </c>
      <c r="M23" s="317">
        <f>SUM($I$46)</f>
        <v>36</v>
      </c>
      <c r="N23" s="315">
        <v>12</v>
      </c>
      <c r="O23" s="272">
        <v>37</v>
      </c>
    </row>
    <row r="24" spans="1:15" ht="19.5" thickBot="1" x14ac:dyDescent="0.35">
      <c r="A24" s="247">
        <v>17</v>
      </c>
      <c r="B24" s="71" t="s">
        <v>47</v>
      </c>
      <c r="C24" s="248" t="s">
        <v>364</v>
      </c>
      <c r="D24" s="249">
        <v>79</v>
      </c>
      <c r="E24" s="250">
        <v>28</v>
      </c>
      <c r="F24" s="251">
        <v>1</v>
      </c>
      <c r="G24" s="251">
        <f t="shared" si="0"/>
        <v>28</v>
      </c>
      <c r="H24" s="249">
        <v>8</v>
      </c>
      <c r="I24" s="667">
        <f t="shared" ref="I24" si="8">SUM(G24:G25)</f>
        <v>48</v>
      </c>
      <c r="K24" s="315">
        <v>23</v>
      </c>
      <c r="L24" s="155" t="s">
        <v>60</v>
      </c>
      <c r="M24" s="50">
        <f>SUM($I$52)</f>
        <v>33</v>
      </c>
      <c r="N24" s="24">
        <v>13</v>
      </c>
      <c r="O24" s="272">
        <v>36</v>
      </c>
    </row>
    <row r="25" spans="1:15" ht="19.5" thickBot="1" x14ac:dyDescent="0.35">
      <c r="A25" s="252">
        <v>18</v>
      </c>
      <c r="B25" s="76" t="s">
        <v>47</v>
      </c>
      <c r="C25" s="253" t="s">
        <v>365</v>
      </c>
      <c r="D25" s="254">
        <v>48</v>
      </c>
      <c r="E25" s="255">
        <v>20</v>
      </c>
      <c r="F25" s="256">
        <v>1</v>
      </c>
      <c r="G25" s="257">
        <f t="shared" si="0"/>
        <v>20</v>
      </c>
      <c r="H25" s="254">
        <v>18</v>
      </c>
      <c r="I25" s="658"/>
      <c r="K25" s="39">
        <v>4</v>
      </c>
      <c r="L25" s="155" t="s">
        <v>42</v>
      </c>
      <c r="M25" s="258">
        <f>SUM($I$14)</f>
        <v>31</v>
      </c>
      <c r="N25" s="39">
        <v>14</v>
      </c>
      <c r="O25" s="299">
        <v>35</v>
      </c>
    </row>
    <row r="26" spans="1:15" ht="19.5" thickBot="1" x14ac:dyDescent="0.35">
      <c r="A26" s="247">
        <v>19</v>
      </c>
      <c r="B26" s="71" t="s">
        <v>48</v>
      </c>
      <c r="C26" s="248" t="s">
        <v>422</v>
      </c>
      <c r="D26" s="249">
        <v>9</v>
      </c>
      <c r="E26" s="250">
        <v>8</v>
      </c>
      <c r="F26" s="251">
        <v>1.1000000000000001</v>
      </c>
      <c r="G26" s="251">
        <f t="shared" si="0"/>
        <v>8.8000000000000007</v>
      </c>
      <c r="H26" s="249">
        <v>44</v>
      </c>
      <c r="I26" s="667">
        <f t="shared" ref="I26" si="9">SUM(G26:G27)</f>
        <v>20.8</v>
      </c>
      <c r="K26" s="315">
        <v>49</v>
      </c>
      <c r="L26" s="155" t="s">
        <v>85</v>
      </c>
      <c r="M26" s="300">
        <f>SUM($I$104)</f>
        <v>28</v>
      </c>
      <c r="N26" s="315">
        <v>15</v>
      </c>
      <c r="O26" s="299">
        <v>34</v>
      </c>
    </row>
    <row r="27" spans="1:15" ht="19.5" thickBot="1" x14ac:dyDescent="0.35">
      <c r="A27" s="252">
        <v>20</v>
      </c>
      <c r="B27" s="76" t="s">
        <v>48</v>
      </c>
      <c r="C27" s="253" t="s">
        <v>423</v>
      </c>
      <c r="D27" s="301">
        <v>42</v>
      </c>
      <c r="E27" s="255">
        <v>12</v>
      </c>
      <c r="F27" s="256">
        <v>1</v>
      </c>
      <c r="G27" s="257">
        <f t="shared" si="0"/>
        <v>12</v>
      </c>
      <c r="H27" s="254">
        <v>31</v>
      </c>
      <c r="I27" s="658"/>
      <c r="K27" s="39">
        <v>17</v>
      </c>
      <c r="L27" s="155" t="s">
        <v>55</v>
      </c>
      <c r="M27" s="317">
        <f>SUM($I$40)</f>
        <v>24.35</v>
      </c>
      <c r="N27" s="39">
        <v>16</v>
      </c>
      <c r="O27" s="316">
        <v>33</v>
      </c>
    </row>
    <row r="28" spans="1:15" ht="19.5" thickBot="1" x14ac:dyDescent="0.35">
      <c r="A28" s="247">
        <v>21</v>
      </c>
      <c r="B28" s="71" t="s">
        <v>49</v>
      </c>
      <c r="C28" s="248" t="s">
        <v>112</v>
      </c>
      <c r="D28" s="249">
        <v>398</v>
      </c>
      <c r="E28" s="250">
        <v>9</v>
      </c>
      <c r="F28" s="251">
        <v>1.05</v>
      </c>
      <c r="G28" s="251">
        <f t="shared" si="0"/>
        <v>9.4500000000000011</v>
      </c>
      <c r="H28" s="249">
        <v>40</v>
      </c>
      <c r="I28" s="667">
        <f t="shared" ref="I28" si="10">SUM(G28:G29)</f>
        <v>18.450000000000003</v>
      </c>
      <c r="K28" s="315">
        <v>28</v>
      </c>
      <c r="L28" s="155" t="s">
        <v>64</v>
      </c>
      <c r="M28" s="50">
        <f>SUM($I$62)</f>
        <v>21.55</v>
      </c>
      <c r="N28" s="315">
        <v>17</v>
      </c>
      <c r="O28" s="299">
        <v>32</v>
      </c>
    </row>
    <row r="29" spans="1:15" ht="19.5" thickBot="1" x14ac:dyDescent="0.35">
      <c r="A29" s="252">
        <v>22</v>
      </c>
      <c r="B29" s="76" t="s">
        <v>49</v>
      </c>
      <c r="C29" s="253" t="s">
        <v>108</v>
      </c>
      <c r="D29" s="254">
        <v>396</v>
      </c>
      <c r="E29" s="255">
        <v>9</v>
      </c>
      <c r="F29" s="256">
        <v>1</v>
      </c>
      <c r="G29" s="257">
        <f t="shared" si="0"/>
        <v>9</v>
      </c>
      <c r="H29" s="254">
        <v>42</v>
      </c>
      <c r="I29" s="658"/>
      <c r="K29" s="39">
        <v>33</v>
      </c>
      <c r="L29" s="155" t="s">
        <v>69</v>
      </c>
      <c r="M29" s="300">
        <f>SUM($I$72)</f>
        <v>21.05</v>
      </c>
      <c r="N29" s="39">
        <v>18</v>
      </c>
      <c r="O29" s="316">
        <v>31</v>
      </c>
    </row>
    <row r="30" spans="1:15" ht="19.5" thickBot="1" x14ac:dyDescent="0.35">
      <c r="A30" s="247">
        <v>23</v>
      </c>
      <c r="B30" s="71" t="s">
        <v>50</v>
      </c>
      <c r="C30" s="248" t="s">
        <v>420</v>
      </c>
      <c r="D30" s="111">
        <v>79</v>
      </c>
      <c r="E30" s="250">
        <v>10</v>
      </c>
      <c r="F30" s="251">
        <v>1</v>
      </c>
      <c r="G30" s="251">
        <f t="shared" si="0"/>
        <v>10</v>
      </c>
      <c r="H30" s="249">
        <v>38</v>
      </c>
      <c r="I30" s="667">
        <f t="shared" ref="I30" si="11">SUM(G30:G31)</f>
        <v>19</v>
      </c>
      <c r="K30" s="315">
        <v>10</v>
      </c>
      <c r="L30" s="155" t="s">
        <v>48</v>
      </c>
      <c r="M30" s="300">
        <f>SUM($I$26)</f>
        <v>20.8</v>
      </c>
      <c r="N30" s="315">
        <v>19</v>
      </c>
      <c r="O30" s="316">
        <v>30</v>
      </c>
    </row>
    <row r="31" spans="1:15" ht="19.5" thickBot="1" x14ac:dyDescent="0.35">
      <c r="A31" s="252">
        <v>24</v>
      </c>
      <c r="B31" s="76" t="s">
        <v>50</v>
      </c>
      <c r="C31" s="253" t="s">
        <v>421</v>
      </c>
      <c r="D31" s="301">
        <v>48</v>
      </c>
      <c r="E31" s="255">
        <v>9</v>
      </c>
      <c r="F31" s="256">
        <v>1</v>
      </c>
      <c r="G31" s="257">
        <f t="shared" si="0"/>
        <v>9</v>
      </c>
      <c r="H31" s="254">
        <v>41</v>
      </c>
      <c r="I31" s="658"/>
      <c r="K31" s="39">
        <v>16</v>
      </c>
      <c r="L31" s="155" t="s">
        <v>54</v>
      </c>
      <c r="M31" s="317">
        <f>SUM($I$38)</f>
        <v>20.650000000000002</v>
      </c>
      <c r="N31" s="39">
        <v>20</v>
      </c>
      <c r="O31" s="299">
        <v>29</v>
      </c>
    </row>
    <row r="32" spans="1:15" ht="19.5" thickBot="1" x14ac:dyDescent="0.35">
      <c r="A32" s="247">
        <v>25</v>
      </c>
      <c r="B32" s="71" t="s">
        <v>51</v>
      </c>
      <c r="C32" s="248" t="s">
        <v>107</v>
      </c>
      <c r="D32" s="249">
        <v>433</v>
      </c>
      <c r="E32" s="250">
        <v>29</v>
      </c>
      <c r="F32" s="251">
        <v>1.05</v>
      </c>
      <c r="G32" s="251">
        <f t="shared" si="0"/>
        <v>30.450000000000003</v>
      </c>
      <c r="H32" s="249">
        <v>5</v>
      </c>
      <c r="I32" s="667">
        <f t="shared" ref="I32" si="12">SUM(G32:G33)</f>
        <v>58.800000000000004</v>
      </c>
      <c r="K32" s="315">
        <v>12</v>
      </c>
      <c r="L32" s="155" t="s">
        <v>50</v>
      </c>
      <c r="M32" s="317">
        <f>SUM($I$30)</f>
        <v>19</v>
      </c>
      <c r="N32" s="315">
        <v>21</v>
      </c>
      <c r="O32" s="299">
        <v>28</v>
      </c>
    </row>
    <row r="33" spans="1:15" ht="19.5" thickBot="1" x14ac:dyDescent="0.35">
      <c r="A33" s="252">
        <v>26</v>
      </c>
      <c r="B33" s="76" t="s">
        <v>51</v>
      </c>
      <c r="C33" s="253" t="s">
        <v>419</v>
      </c>
      <c r="D33" s="254">
        <v>430</v>
      </c>
      <c r="E33" s="255">
        <v>27</v>
      </c>
      <c r="F33" s="256">
        <v>1.05</v>
      </c>
      <c r="G33" s="257">
        <f t="shared" si="0"/>
        <v>28.35</v>
      </c>
      <c r="H33" s="254">
        <v>6</v>
      </c>
      <c r="I33" s="658"/>
      <c r="K33" s="39">
        <v>11</v>
      </c>
      <c r="L33" s="155" t="s">
        <v>49</v>
      </c>
      <c r="M33" s="50">
        <f>SUM($I$28)</f>
        <v>18.450000000000003</v>
      </c>
      <c r="N33" s="39">
        <v>22</v>
      </c>
      <c r="O33" s="299">
        <v>27</v>
      </c>
    </row>
    <row r="34" spans="1:15" ht="19.5" thickBot="1" x14ac:dyDescent="0.35">
      <c r="A34" s="247">
        <v>27</v>
      </c>
      <c r="B34" s="71" t="s">
        <v>52</v>
      </c>
      <c r="C34" s="248" t="s">
        <v>382</v>
      </c>
      <c r="D34" s="249"/>
      <c r="E34" s="250"/>
      <c r="F34" s="251">
        <v>1</v>
      </c>
      <c r="G34" s="251">
        <f t="shared" si="0"/>
        <v>0</v>
      </c>
      <c r="H34" s="249"/>
      <c r="I34" s="667">
        <f t="shared" ref="I34" si="13">SUM(G34:G35)</f>
        <v>0</v>
      </c>
      <c r="K34" s="315">
        <v>15</v>
      </c>
      <c r="L34" s="155" t="s">
        <v>53</v>
      </c>
      <c r="M34" s="317">
        <f>SUM($I$36)</f>
        <v>17.850000000000001</v>
      </c>
      <c r="N34" s="315">
        <v>23</v>
      </c>
      <c r="O34" s="299">
        <v>26</v>
      </c>
    </row>
    <row r="35" spans="1:15" ht="19.5" thickBot="1" x14ac:dyDescent="0.35">
      <c r="A35" s="252">
        <v>28</v>
      </c>
      <c r="B35" s="76" t="s">
        <v>52</v>
      </c>
      <c r="C35" s="253" t="s">
        <v>150</v>
      </c>
      <c r="D35" s="254"/>
      <c r="E35" s="255"/>
      <c r="F35" s="256">
        <v>1</v>
      </c>
      <c r="G35" s="257">
        <f t="shared" si="0"/>
        <v>0</v>
      </c>
      <c r="H35" s="254"/>
      <c r="I35" s="658"/>
      <c r="K35" s="39">
        <v>24</v>
      </c>
      <c r="L35" s="155" t="s">
        <v>61</v>
      </c>
      <c r="M35" s="258">
        <f>SUM($I$54)</f>
        <v>17.5</v>
      </c>
      <c r="N35" s="39">
        <v>24</v>
      </c>
      <c r="O35" s="299">
        <v>25</v>
      </c>
    </row>
    <row r="36" spans="1:15" ht="19.5" thickBot="1" x14ac:dyDescent="0.35">
      <c r="A36" s="247">
        <v>29</v>
      </c>
      <c r="B36" s="71" t="s">
        <v>53</v>
      </c>
      <c r="C36" s="248" t="s">
        <v>345</v>
      </c>
      <c r="D36" s="249">
        <v>361</v>
      </c>
      <c r="E36" s="250">
        <v>11</v>
      </c>
      <c r="F36" s="251">
        <v>1.05</v>
      </c>
      <c r="G36" s="251">
        <f t="shared" si="0"/>
        <v>11.55</v>
      </c>
      <c r="H36" s="249">
        <v>34</v>
      </c>
      <c r="I36" s="667">
        <f t="shared" ref="I36" si="14">SUM(G36:G37)</f>
        <v>17.850000000000001</v>
      </c>
      <c r="K36" s="315">
        <v>48</v>
      </c>
      <c r="L36" s="155" t="s">
        <v>84</v>
      </c>
      <c r="M36" s="300">
        <f>SUM($I$102)</f>
        <v>17</v>
      </c>
      <c r="N36" s="315">
        <v>25</v>
      </c>
      <c r="O36" s="299">
        <v>24</v>
      </c>
    </row>
    <row r="37" spans="1:15" ht="19.5" thickBot="1" x14ac:dyDescent="0.35">
      <c r="A37" s="252">
        <v>30</v>
      </c>
      <c r="B37" s="76" t="s">
        <v>53</v>
      </c>
      <c r="C37" s="253" t="s">
        <v>346</v>
      </c>
      <c r="D37" s="254">
        <v>331</v>
      </c>
      <c r="E37" s="255">
        <v>6</v>
      </c>
      <c r="F37" s="256">
        <v>1.05</v>
      </c>
      <c r="G37" s="257">
        <f t="shared" si="0"/>
        <v>6.3000000000000007</v>
      </c>
      <c r="H37" s="254">
        <v>46</v>
      </c>
      <c r="I37" s="658"/>
      <c r="K37" s="39">
        <v>8</v>
      </c>
      <c r="L37" s="155" t="s">
        <v>46</v>
      </c>
      <c r="M37" s="317">
        <f>SUM($I$22)</f>
        <v>10</v>
      </c>
      <c r="N37" s="39">
        <v>26</v>
      </c>
      <c r="O37" s="316">
        <v>23</v>
      </c>
    </row>
    <row r="38" spans="1:15" ht="19.5" thickBot="1" x14ac:dyDescent="0.35">
      <c r="A38" s="247">
        <v>31</v>
      </c>
      <c r="B38" s="71" t="s">
        <v>54</v>
      </c>
      <c r="C38" s="248" t="s">
        <v>417</v>
      </c>
      <c r="D38" s="111">
        <v>128</v>
      </c>
      <c r="E38" s="250">
        <v>14</v>
      </c>
      <c r="F38" s="251">
        <v>1.1000000000000001</v>
      </c>
      <c r="G38" s="251">
        <f t="shared" si="0"/>
        <v>15.400000000000002</v>
      </c>
      <c r="H38" s="249">
        <v>27</v>
      </c>
      <c r="I38" s="667">
        <f t="shared" ref="I38" si="15">SUM(G38:G39)</f>
        <v>20.650000000000002</v>
      </c>
      <c r="K38" s="315">
        <v>30</v>
      </c>
      <c r="L38" s="156" t="s">
        <v>66</v>
      </c>
      <c r="M38" s="50">
        <f>SUM($I$66)</f>
        <v>1</v>
      </c>
      <c r="N38" s="315">
        <v>27</v>
      </c>
      <c r="O38" s="316">
        <v>22</v>
      </c>
    </row>
    <row r="39" spans="1:15" ht="19.5" thickBot="1" x14ac:dyDescent="0.35">
      <c r="A39" s="252">
        <v>32</v>
      </c>
      <c r="B39" s="76" t="s">
        <v>54</v>
      </c>
      <c r="C39" s="253" t="s">
        <v>418</v>
      </c>
      <c r="D39" s="301">
        <v>230</v>
      </c>
      <c r="E39" s="255">
        <v>5</v>
      </c>
      <c r="F39" s="256">
        <v>1.05</v>
      </c>
      <c r="G39" s="257">
        <f t="shared" si="0"/>
        <v>5.25</v>
      </c>
      <c r="H39" s="254">
        <v>48</v>
      </c>
      <c r="I39" s="658"/>
      <c r="K39" s="39">
        <v>1</v>
      </c>
      <c r="L39" s="156" t="s">
        <v>39</v>
      </c>
      <c r="M39" s="300">
        <f>SUM($I$8)</f>
        <v>0</v>
      </c>
      <c r="N39" s="302">
        <v>28</v>
      </c>
      <c r="O39" s="39">
        <v>-5</v>
      </c>
    </row>
    <row r="40" spans="1:15" ht="19.5" thickBot="1" x14ac:dyDescent="0.35">
      <c r="A40" s="247">
        <v>33</v>
      </c>
      <c r="B40" s="71" t="s">
        <v>55</v>
      </c>
      <c r="C40" s="248" t="s">
        <v>370</v>
      </c>
      <c r="D40" s="249">
        <v>363</v>
      </c>
      <c r="E40" s="250">
        <v>7</v>
      </c>
      <c r="F40" s="251">
        <v>1.05</v>
      </c>
      <c r="G40" s="251">
        <f t="shared" ref="G40:G71" si="16">SUM(E40*F40)</f>
        <v>7.3500000000000005</v>
      </c>
      <c r="H40" s="249">
        <v>45</v>
      </c>
      <c r="I40" s="667">
        <f>SUM(G40:G41)</f>
        <v>24.35</v>
      </c>
      <c r="K40" s="315">
        <v>2</v>
      </c>
      <c r="L40" s="155" t="s">
        <v>40</v>
      </c>
      <c r="M40" s="317">
        <f>SUM($I$10)</f>
        <v>0</v>
      </c>
      <c r="N40" s="302">
        <v>28</v>
      </c>
      <c r="O40" s="39">
        <v>-5</v>
      </c>
    </row>
    <row r="41" spans="1:15" ht="19.5" thickBot="1" x14ac:dyDescent="0.35">
      <c r="A41" s="252">
        <v>34</v>
      </c>
      <c r="B41" s="76" t="s">
        <v>55</v>
      </c>
      <c r="C41" s="253" t="s">
        <v>371</v>
      </c>
      <c r="D41" s="254">
        <v>342</v>
      </c>
      <c r="E41" s="255">
        <v>17</v>
      </c>
      <c r="F41" s="256">
        <v>1</v>
      </c>
      <c r="G41" s="257">
        <f t="shared" si="16"/>
        <v>17</v>
      </c>
      <c r="H41" s="254">
        <v>24</v>
      </c>
      <c r="I41" s="658"/>
      <c r="K41" s="39">
        <v>5</v>
      </c>
      <c r="L41" s="155" t="s">
        <v>43</v>
      </c>
      <c r="M41" s="300">
        <f>SUM($I$16)</f>
        <v>0</v>
      </c>
      <c r="N41" s="302">
        <v>28</v>
      </c>
      <c r="O41" s="39">
        <v>-5</v>
      </c>
    </row>
    <row r="42" spans="1:15" ht="19.5" thickBot="1" x14ac:dyDescent="0.35">
      <c r="A42" s="247">
        <v>35</v>
      </c>
      <c r="B42" s="71" t="s">
        <v>56</v>
      </c>
      <c r="C42" s="248" t="s">
        <v>415</v>
      </c>
      <c r="D42" s="249">
        <v>460</v>
      </c>
      <c r="E42" s="250">
        <v>15</v>
      </c>
      <c r="F42" s="251">
        <v>1</v>
      </c>
      <c r="G42" s="251">
        <f t="shared" si="16"/>
        <v>15</v>
      </c>
      <c r="H42" s="249">
        <v>28</v>
      </c>
      <c r="I42" s="667">
        <f t="shared" ref="I42" si="17">SUM(G42:G43)</f>
        <v>39</v>
      </c>
      <c r="K42" s="315">
        <v>14</v>
      </c>
      <c r="L42" s="155" t="s">
        <v>52</v>
      </c>
      <c r="M42" s="258">
        <f>SUM($I$34)</f>
        <v>0</v>
      </c>
      <c r="N42" s="302">
        <v>28</v>
      </c>
      <c r="O42" s="39">
        <v>-5</v>
      </c>
    </row>
    <row r="43" spans="1:15" ht="19.5" thickBot="1" x14ac:dyDescent="0.35">
      <c r="A43" s="252">
        <v>36</v>
      </c>
      <c r="B43" s="76" t="s">
        <v>56</v>
      </c>
      <c r="C43" s="253" t="s">
        <v>416</v>
      </c>
      <c r="D43" s="254">
        <v>494</v>
      </c>
      <c r="E43" s="255">
        <v>24</v>
      </c>
      <c r="F43" s="256">
        <v>1</v>
      </c>
      <c r="G43" s="257">
        <f t="shared" si="16"/>
        <v>24</v>
      </c>
      <c r="H43" s="254">
        <v>13</v>
      </c>
      <c r="I43" s="658"/>
      <c r="K43" s="39">
        <v>21</v>
      </c>
      <c r="L43" s="155" t="s">
        <v>58</v>
      </c>
      <c r="M43" s="50">
        <f>SUM($I$48)</f>
        <v>0</v>
      </c>
      <c r="N43" s="302">
        <v>28</v>
      </c>
      <c r="O43" s="39">
        <v>-5</v>
      </c>
    </row>
    <row r="44" spans="1:15" ht="19.5" thickBot="1" x14ac:dyDescent="0.35">
      <c r="A44" s="247">
        <v>37</v>
      </c>
      <c r="B44" s="71" t="s">
        <v>87</v>
      </c>
      <c r="C44" s="248" t="s">
        <v>372</v>
      </c>
      <c r="D44" s="249">
        <v>463</v>
      </c>
      <c r="E44" s="250">
        <v>22</v>
      </c>
      <c r="F44" s="251">
        <v>1</v>
      </c>
      <c r="G44" s="251">
        <f t="shared" si="16"/>
        <v>22</v>
      </c>
      <c r="H44" s="249">
        <v>16</v>
      </c>
      <c r="I44" s="667">
        <f t="shared" ref="I44" si="18">SUM(G44:G45)</f>
        <v>46.150000000000006</v>
      </c>
      <c r="K44" s="315">
        <v>22</v>
      </c>
      <c r="L44" s="155" t="s">
        <v>59</v>
      </c>
      <c r="M44" s="317">
        <f>SUM($I$50)</f>
        <v>0</v>
      </c>
      <c r="N44" s="302">
        <v>28</v>
      </c>
      <c r="O44" s="39">
        <v>-5</v>
      </c>
    </row>
    <row r="45" spans="1:15" ht="19.5" thickBot="1" x14ac:dyDescent="0.35">
      <c r="A45" s="252">
        <v>38</v>
      </c>
      <c r="B45" s="76" t="s">
        <v>87</v>
      </c>
      <c r="C45" s="253" t="s">
        <v>373</v>
      </c>
      <c r="D45" s="254">
        <v>139</v>
      </c>
      <c r="E45" s="255">
        <v>23</v>
      </c>
      <c r="F45" s="256">
        <v>1.05</v>
      </c>
      <c r="G45" s="257">
        <f t="shared" si="16"/>
        <v>24.150000000000002</v>
      </c>
      <c r="H45" s="254">
        <v>12</v>
      </c>
      <c r="I45" s="658"/>
      <c r="K45" s="39">
        <v>31</v>
      </c>
      <c r="L45" s="155" t="s">
        <v>67</v>
      </c>
      <c r="M45" s="258">
        <f>SUM($I$68)</f>
        <v>0</v>
      </c>
      <c r="N45" s="302">
        <v>28</v>
      </c>
      <c r="O45" s="39">
        <v>-5</v>
      </c>
    </row>
    <row r="46" spans="1:15" ht="19.5" thickBot="1" x14ac:dyDescent="0.35">
      <c r="A46" s="247">
        <v>39</v>
      </c>
      <c r="B46" s="71" t="s">
        <v>57</v>
      </c>
      <c r="C46" s="248" t="s">
        <v>413</v>
      </c>
      <c r="D46" s="111">
        <v>433</v>
      </c>
      <c r="E46" s="250">
        <v>27</v>
      </c>
      <c r="F46" s="251">
        <v>1</v>
      </c>
      <c r="G46" s="251">
        <f t="shared" si="16"/>
        <v>27</v>
      </c>
      <c r="H46" s="249">
        <v>9</v>
      </c>
      <c r="I46" s="667">
        <f t="shared" ref="I46" si="19">SUM(G46:G47)</f>
        <v>36</v>
      </c>
      <c r="K46" s="315">
        <v>32</v>
      </c>
      <c r="L46" s="155" t="s">
        <v>68</v>
      </c>
      <c r="M46" s="317">
        <f>SUM($I$70)</f>
        <v>0</v>
      </c>
      <c r="N46" s="302">
        <v>28</v>
      </c>
      <c r="O46" s="39">
        <v>-5</v>
      </c>
    </row>
    <row r="47" spans="1:15" ht="19.5" thickBot="1" x14ac:dyDescent="0.35">
      <c r="A47" s="252">
        <v>40</v>
      </c>
      <c r="B47" s="76" t="s">
        <v>57</v>
      </c>
      <c r="C47" s="253" t="s">
        <v>414</v>
      </c>
      <c r="D47" s="301">
        <v>430</v>
      </c>
      <c r="E47" s="255">
        <v>9</v>
      </c>
      <c r="F47" s="256">
        <v>1</v>
      </c>
      <c r="G47" s="257">
        <f t="shared" si="16"/>
        <v>9</v>
      </c>
      <c r="H47" s="254">
        <v>42</v>
      </c>
      <c r="I47" s="658"/>
      <c r="K47" s="39">
        <v>34</v>
      </c>
      <c r="L47" s="165" t="s">
        <v>129</v>
      </c>
      <c r="M47" s="258">
        <f>SUM($I$74)</f>
        <v>0</v>
      </c>
      <c r="N47" s="302">
        <v>28</v>
      </c>
      <c r="O47" s="39">
        <v>-5</v>
      </c>
    </row>
    <row r="48" spans="1:15" ht="19.5" thickBot="1" x14ac:dyDescent="0.35">
      <c r="A48" s="247">
        <v>41</v>
      </c>
      <c r="B48" s="71" t="s">
        <v>58</v>
      </c>
      <c r="C48" s="248"/>
      <c r="D48" s="249"/>
      <c r="E48" s="250"/>
      <c r="F48" s="251">
        <v>1</v>
      </c>
      <c r="G48" s="251">
        <f t="shared" si="16"/>
        <v>0</v>
      </c>
      <c r="H48" s="249"/>
      <c r="I48" s="667">
        <f t="shared" ref="I48" si="20">SUM(G48:G49)</f>
        <v>0</v>
      </c>
      <c r="K48" s="234">
        <v>35</v>
      </c>
      <c r="L48" s="142" t="s">
        <v>71</v>
      </c>
      <c r="M48" s="50">
        <f>SUM($I$76)</f>
        <v>0</v>
      </c>
      <c r="N48" s="302">
        <v>28</v>
      </c>
      <c r="O48" s="39">
        <v>-5</v>
      </c>
    </row>
    <row r="49" spans="1:15" ht="19.5" thickBot="1" x14ac:dyDescent="0.35">
      <c r="A49" s="252">
        <v>42</v>
      </c>
      <c r="B49" s="76" t="s">
        <v>58</v>
      </c>
      <c r="C49" s="253"/>
      <c r="D49" s="254"/>
      <c r="E49" s="255"/>
      <c r="F49" s="256">
        <v>1</v>
      </c>
      <c r="G49" s="257">
        <f t="shared" si="16"/>
        <v>0</v>
      </c>
      <c r="H49" s="254"/>
      <c r="I49" s="658"/>
      <c r="K49" s="39">
        <v>36</v>
      </c>
      <c r="L49" s="155" t="s">
        <v>72</v>
      </c>
      <c r="M49" s="258">
        <f>SUM($I$78)</f>
        <v>0</v>
      </c>
      <c r="N49" s="302">
        <v>28</v>
      </c>
      <c r="O49" s="39">
        <v>-5</v>
      </c>
    </row>
    <row r="50" spans="1:15" ht="19.5" thickBot="1" x14ac:dyDescent="0.35">
      <c r="A50" s="247">
        <v>43</v>
      </c>
      <c r="B50" s="71" t="s">
        <v>59</v>
      </c>
      <c r="C50" s="248"/>
      <c r="D50" s="249"/>
      <c r="E50" s="250"/>
      <c r="F50" s="251">
        <v>1</v>
      </c>
      <c r="G50" s="251">
        <f t="shared" si="16"/>
        <v>0</v>
      </c>
      <c r="H50" s="249"/>
      <c r="I50" s="667">
        <f t="shared" ref="I50" si="21">SUM(G50:G51)</f>
        <v>0</v>
      </c>
      <c r="K50" s="234">
        <v>37</v>
      </c>
      <c r="L50" s="155" t="s">
        <v>73</v>
      </c>
      <c r="M50" s="317">
        <f>SUM($I$80)</f>
        <v>0</v>
      </c>
      <c r="N50" s="302">
        <v>28</v>
      </c>
      <c r="O50" s="39">
        <v>-5</v>
      </c>
    </row>
    <row r="51" spans="1:15" ht="19.5" thickBot="1" x14ac:dyDescent="0.35">
      <c r="A51" s="252">
        <v>44</v>
      </c>
      <c r="B51" s="76" t="s">
        <v>59</v>
      </c>
      <c r="C51" s="253"/>
      <c r="D51" s="254"/>
      <c r="E51" s="255"/>
      <c r="F51" s="256">
        <v>1</v>
      </c>
      <c r="G51" s="257">
        <f t="shared" si="16"/>
        <v>0</v>
      </c>
      <c r="H51" s="254"/>
      <c r="I51" s="658"/>
      <c r="K51" s="39">
        <v>38</v>
      </c>
      <c r="L51" s="155" t="s">
        <v>74</v>
      </c>
      <c r="M51" s="300">
        <f>SUM($I$82)</f>
        <v>0</v>
      </c>
      <c r="N51" s="302">
        <v>28</v>
      </c>
      <c r="O51" s="39">
        <v>-5</v>
      </c>
    </row>
    <row r="52" spans="1:15" ht="19.5" thickBot="1" x14ac:dyDescent="0.35">
      <c r="A52" s="247">
        <v>45</v>
      </c>
      <c r="B52" s="71" t="s">
        <v>60</v>
      </c>
      <c r="C52" s="248" t="s">
        <v>109</v>
      </c>
      <c r="D52" s="249">
        <v>34</v>
      </c>
      <c r="E52" s="250">
        <v>11</v>
      </c>
      <c r="F52" s="251">
        <v>1</v>
      </c>
      <c r="G52" s="251">
        <f t="shared" si="16"/>
        <v>11</v>
      </c>
      <c r="H52" s="249">
        <v>36</v>
      </c>
      <c r="I52" s="667">
        <f t="shared" ref="I52" si="22">SUM(G52:G53)</f>
        <v>33</v>
      </c>
      <c r="K52" s="234">
        <v>39</v>
      </c>
      <c r="L52" s="155" t="s">
        <v>75</v>
      </c>
      <c r="M52" s="258">
        <f>SUM($I$84)</f>
        <v>0</v>
      </c>
      <c r="N52" s="302">
        <v>28</v>
      </c>
      <c r="O52" s="39">
        <v>-5</v>
      </c>
    </row>
    <row r="53" spans="1:15" ht="19.5" thickBot="1" x14ac:dyDescent="0.35">
      <c r="A53" s="252">
        <v>46</v>
      </c>
      <c r="B53" s="76" t="s">
        <v>60</v>
      </c>
      <c r="C53" s="253" t="s">
        <v>412</v>
      </c>
      <c r="D53" s="254">
        <v>128</v>
      </c>
      <c r="E53" s="255">
        <v>22</v>
      </c>
      <c r="F53" s="256">
        <v>1</v>
      </c>
      <c r="G53" s="257">
        <f t="shared" si="16"/>
        <v>22</v>
      </c>
      <c r="H53" s="254">
        <v>16</v>
      </c>
      <c r="I53" s="658"/>
      <c r="K53" s="39">
        <v>40</v>
      </c>
      <c r="L53" s="155" t="s">
        <v>76</v>
      </c>
      <c r="M53" s="50">
        <f>SUM($I$86)</f>
        <v>0</v>
      </c>
      <c r="N53" s="302">
        <v>28</v>
      </c>
      <c r="O53" s="39">
        <v>-5</v>
      </c>
    </row>
    <row r="54" spans="1:15" ht="19.5" thickBot="1" x14ac:dyDescent="0.35">
      <c r="A54" s="247">
        <v>47</v>
      </c>
      <c r="B54" s="71" t="s">
        <v>61</v>
      </c>
      <c r="C54" s="248" t="s">
        <v>410</v>
      </c>
      <c r="D54" s="249">
        <v>42</v>
      </c>
      <c r="E54" s="250">
        <v>10</v>
      </c>
      <c r="F54" s="251">
        <v>1.1499999999999999</v>
      </c>
      <c r="G54" s="251">
        <f t="shared" si="16"/>
        <v>11.5</v>
      </c>
      <c r="H54" s="249">
        <v>35</v>
      </c>
      <c r="I54" s="667">
        <f t="shared" ref="I54" si="23">SUM(G54:G55)</f>
        <v>17.5</v>
      </c>
      <c r="K54" s="234">
        <v>41</v>
      </c>
      <c r="L54" s="155" t="s">
        <v>77</v>
      </c>
      <c r="M54" s="258">
        <f>SUM($I$88)</f>
        <v>0</v>
      </c>
      <c r="N54" s="302">
        <v>28</v>
      </c>
      <c r="O54" s="39">
        <v>-5</v>
      </c>
    </row>
    <row r="55" spans="1:15" ht="19.5" thickBot="1" x14ac:dyDescent="0.35">
      <c r="A55" s="252">
        <v>48</v>
      </c>
      <c r="B55" s="76" t="s">
        <v>61</v>
      </c>
      <c r="C55" s="253" t="s">
        <v>411</v>
      </c>
      <c r="D55" s="254">
        <v>214</v>
      </c>
      <c r="E55" s="255">
        <v>6</v>
      </c>
      <c r="F55" s="256">
        <v>1</v>
      </c>
      <c r="G55" s="257">
        <f t="shared" si="16"/>
        <v>6</v>
      </c>
      <c r="H55" s="254">
        <v>47</v>
      </c>
      <c r="I55" s="658"/>
      <c r="K55" s="39">
        <v>42</v>
      </c>
      <c r="L55" s="155" t="s">
        <v>78</v>
      </c>
      <c r="M55" s="317">
        <f>SUM($I$90)</f>
        <v>0</v>
      </c>
      <c r="N55" s="302">
        <v>28</v>
      </c>
      <c r="O55" s="39">
        <v>-5</v>
      </c>
    </row>
    <row r="56" spans="1:15" ht="19.5" thickBot="1" x14ac:dyDescent="0.35">
      <c r="A56" s="247">
        <v>49</v>
      </c>
      <c r="B56" s="71" t="s">
        <v>62</v>
      </c>
      <c r="C56" s="248" t="s">
        <v>408</v>
      </c>
      <c r="D56" s="249">
        <v>449</v>
      </c>
      <c r="E56" s="250">
        <v>11</v>
      </c>
      <c r="F56" s="251">
        <v>1.05</v>
      </c>
      <c r="G56" s="251">
        <f t="shared" si="16"/>
        <v>11.55</v>
      </c>
      <c r="H56" s="249">
        <v>32</v>
      </c>
      <c r="I56" s="667">
        <f t="shared" ref="I56" si="24">SUM(G56:G57)</f>
        <v>39.900000000000006</v>
      </c>
      <c r="K56" s="234">
        <v>43</v>
      </c>
      <c r="L56" s="155" t="s">
        <v>79</v>
      </c>
      <c r="M56" s="300">
        <f>SUM($I$92)</f>
        <v>0</v>
      </c>
      <c r="N56" s="302">
        <v>28</v>
      </c>
      <c r="O56" s="39">
        <v>-5</v>
      </c>
    </row>
    <row r="57" spans="1:15" ht="19.5" thickBot="1" x14ac:dyDescent="0.35">
      <c r="A57" s="252">
        <v>50</v>
      </c>
      <c r="B57" s="76" t="s">
        <v>62</v>
      </c>
      <c r="C57" s="253" t="s">
        <v>409</v>
      </c>
      <c r="D57" s="254">
        <v>230</v>
      </c>
      <c r="E57" s="255">
        <v>27</v>
      </c>
      <c r="F57" s="256">
        <v>1.05</v>
      </c>
      <c r="G57" s="257">
        <f t="shared" si="16"/>
        <v>28.35</v>
      </c>
      <c r="H57" s="254">
        <v>7</v>
      </c>
      <c r="I57" s="658"/>
      <c r="K57" s="39">
        <v>44</v>
      </c>
      <c r="L57" s="155" t="s">
        <v>80</v>
      </c>
      <c r="M57" s="258">
        <f>SUM($I$94)</f>
        <v>0</v>
      </c>
      <c r="N57" s="302">
        <v>28</v>
      </c>
      <c r="O57" s="39">
        <v>-5</v>
      </c>
    </row>
    <row r="58" spans="1:15" ht="19.5" thickBot="1" x14ac:dyDescent="0.35">
      <c r="A58" s="247">
        <v>51</v>
      </c>
      <c r="B58" s="71" t="s">
        <v>63</v>
      </c>
      <c r="C58" s="248" t="s">
        <v>110</v>
      </c>
      <c r="D58" s="111">
        <v>34</v>
      </c>
      <c r="E58" s="250">
        <v>38</v>
      </c>
      <c r="F58" s="251">
        <v>1</v>
      </c>
      <c r="G58" s="251">
        <f t="shared" si="16"/>
        <v>38</v>
      </c>
      <c r="H58" s="249">
        <v>1</v>
      </c>
      <c r="I58" s="667">
        <f t="shared" ref="I58" si="25">SUM(G58:G59)</f>
        <v>69</v>
      </c>
      <c r="K58" s="298">
        <v>45</v>
      </c>
      <c r="L58" s="155" t="s">
        <v>81</v>
      </c>
      <c r="M58" s="50">
        <f>SUM($I$96)</f>
        <v>0</v>
      </c>
      <c r="N58" s="302">
        <v>28</v>
      </c>
      <c r="O58" s="39">
        <v>-5</v>
      </c>
    </row>
    <row r="59" spans="1:15" ht="19.5" thickBot="1" x14ac:dyDescent="0.35">
      <c r="A59" s="252">
        <v>52</v>
      </c>
      <c r="B59" s="76" t="s">
        <v>63</v>
      </c>
      <c r="C59" s="253" t="s">
        <v>369</v>
      </c>
      <c r="D59" s="301">
        <v>425</v>
      </c>
      <c r="E59" s="255">
        <v>31</v>
      </c>
      <c r="F59" s="256">
        <v>1</v>
      </c>
      <c r="G59" s="257">
        <f t="shared" si="16"/>
        <v>31</v>
      </c>
      <c r="H59" s="254">
        <v>4</v>
      </c>
      <c r="I59" s="658"/>
      <c r="K59" s="39">
        <v>46</v>
      </c>
      <c r="L59" s="155" t="s">
        <v>82</v>
      </c>
      <c r="M59" s="258">
        <f>SUM($I$98)</f>
        <v>0</v>
      </c>
      <c r="N59" s="302">
        <v>28</v>
      </c>
      <c r="O59" s="39">
        <v>-5</v>
      </c>
    </row>
    <row r="60" spans="1:15" ht="19.5" thickBot="1" x14ac:dyDescent="0.35">
      <c r="A60" s="247">
        <v>53</v>
      </c>
      <c r="B60" s="71" t="s">
        <v>93</v>
      </c>
      <c r="C60" s="248" t="s">
        <v>354</v>
      </c>
      <c r="D60" s="111">
        <v>396</v>
      </c>
      <c r="E60" s="250">
        <v>31</v>
      </c>
      <c r="F60" s="251">
        <v>1</v>
      </c>
      <c r="G60" s="251">
        <f t="shared" si="16"/>
        <v>31</v>
      </c>
      <c r="H60" s="249">
        <v>3</v>
      </c>
      <c r="I60" s="667">
        <f t="shared" ref="I60" si="26">SUM(G60:G61)</f>
        <v>65</v>
      </c>
      <c r="K60" s="39">
        <v>47</v>
      </c>
      <c r="L60" s="156" t="s">
        <v>83</v>
      </c>
      <c r="M60" s="50">
        <f>SUM($I$100)</f>
        <v>0</v>
      </c>
      <c r="N60" s="302">
        <v>28</v>
      </c>
      <c r="O60" s="39">
        <v>-5</v>
      </c>
    </row>
    <row r="61" spans="1:15" ht="19.5" thickBot="1" x14ac:dyDescent="0.35">
      <c r="A61" s="252">
        <v>54</v>
      </c>
      <c r="B61" s="76" t="s">
        <v>93</v>
      </c>
      <c r="C61" s="253" t="s">
        <v>355</v>
      </c>
      <c r="D61" s="301">
        <v>417</v>
      </c>
      <c r="E61" s="255">
        <v>34</v>
      </c>
      <c r="F61" s="256">
        <v>1</v>
      </c>
      <c r="G61" s="257">
        <f t="shared" si="16"/>
        <v>34</v>
      </c>
      <c r="H61" s="254">
        <v>2</v>
      </c>
      <c r="I61" s="658"/>
    </row>
    <row r="62" spans="1:15" ht="19.5" thickBot="1" x14ac:dyDescent="0.35">
      <c r="A62" s="247">
        <v>55</v>
      </c>
      <c r="B62" s="71" t="s">
        <v>64</v>
      </c>
      <c r="C62" s="248" t="s">
        <v>113</v>
      </c>
      <c r="D62" s="249">
        <v>400</v>
      </c>
      <c r="E62" s="250">
        <v>10</v>
      </c>
      <c r="F62" s="251">
        <v>1</v>
      </c>
      <c r="G62" s="251">
        <f t="shared" si="16"/>
        <v>10</v>
      </c>
      <c r="H62" s="249">
        <v>37</v>
      </c>
      <c r="I62" s="667">
        <f t="shared" ref="I62" si="27">SUM(G62:G63)</f>
        <v>21.55</v>
      </c>
    </row>
    <row r="63" spans="1:15" ht="19.5" thickBot="1" x14ac:dyDescent="0.35">
      <c r="A63" s="252">
        <v>56</v>
      </c>
      <c r="B63" s="76" t="s">
        <v>64</v>
      </c>
      <c r="C63" s="253" t="s">
        <v>152</v>
      </c>
      <c r="D63" s="254">
        <v>406</v>
      </c>
      <c r="E63" s="255">
        <v>11</v>
      </c>
      <c r="F63" s="256">
        <v>1.05</v>
      </c>
      <c r="G63" s="257">
        <f t="shared" si="16"/>
        <v>11.55</v>
      </c>
      <c r="H63" s="254">
        <v>33</v>
      </c>
      <c r="I63" s="658"/>
      <c r="L63" s="259" t="s">
        <v>135</v>
      </c>
    </row>
    <row r="64" spans="1:15" ht="19.5" thickBot="1" x14ac:dyDescent="0.35">
      <c r="A64" s="247">
        <v>57</v>
      </c>
      <c r="B64" s="71" t="s">
        <v>65</v>
      </c>
      <c r="C64" s="248" t="s">
        <v>406</v>
      </c>
      <c r="D64" s="111">
        <v>283</v>
      </c>
      <c r="E64" s="250">
        <v>16</v>
      </c>
      <c r="F64" s="251">
        <v>1.1000000000000001</v>
      </c>
      <c r="G64" s="251">
        <f t="shared" si="16"/>
        <v>17.600000000000001</v>
      </c>
      <c r="H64" s="249">
        <v>22</v>
      </c>
      <c r="I64" s="667">
        <f t="shared" ref="I64" si="28">SUM(G64:G65)</f>
        <v>42.6</v>
      </c>
      <c r="L64" s="143" t="s">
        <v>131</v>
      </c>
    </row>
    <row r="65" spans="1:12" ht="19.5" thickBot="1" x14ac:dyDescent="0.35">
      <c r="A65" s="252">
        <v>58</v>
      </c>
      <c r="B65" s="76" t="s">
        <v>65</v>
      </c>
      <c r="C65" s="253" t="s">
        <v>407</v>
      </c>
      <c r="D65" s="301">
        <v>9</v>
      </c>
      <c r="E65" s="255">
        <v>25</v>
      </c>
      <c r="F65" s="256">
        <v>1</v>
      </c>
      <c r="G65" s="257">
        <f t="shared" si="16"/>
        <v>25</v>
      </c>
      <c r="H65" s="254">
        <v>10</v>
      </c>
      <c r="I65" s="658"/>
      <c r="L65" s="178" t="s">
        <v>132</v>
      </c>
    </row>
    <row r="66" spans="1:12" ht="19.5" thickBot="1" x14ac:dyDescent="0.35">
      <c r="A66" s="247">
        <v>59</v>
      </c>
      <c r="B66" s="71" t="s">
        <v>66</v>
      </c>
      <c r="C66" s="248" t="s">
        <v>384</v>
      </c>
      <c r="D66" s="249">
        <v>8</v>
      </c>
      <c r="E66" s="250">
        <v>1</v>
      </c>
      <c r="F66" s="251">
        <v>1</v>
      </c>
      <c r="G66" s="251">
        <f t="shared" si="16"/>
        <v>1</v>
      </c>
      <c r="H66" s="249">
        <v>52</v>
      </c>
      <c r="I66" s="667">
        <f t="shared" ref="I66" si="29">SUM(G66:G67)</f>
        <v>1</v>
      </c>
      <c r="L66" s="143" t="s">
        <v>130</v>
      </c>
    </row>
    <row r="67" spans="1:12" ht="19.5" thickBot="1" x14ac:dyDescent="0.35">
      <c r="A67" s="252">
        <v>60</v>
      </c>
      <c r="B67" s="76" t="s">
        <v>66</v>
      </c>
      <c r="C67" s="253"/>
      <c r="D67" s="254"/>
      <c r="E67" s="255"/>
      <c r="F67" s="256">
        <v>1</v>
      </c>
      <c r="G67" s="257">
        <f t="shared" si="16"/>
        <v>0</v>
      </c>
      <c r="H67" s="254"/>
      <c r="I67" s="658"/>
      <c r="L67" s="178" t="s">
        <v>133</v>
      </c>
    </row>
    <row r="68" spans="1:12" ht="19.5" thickBot="1" x14ac:dyDescent="0.35">
      <c r="A68" s="247">
        <v>61</v>
      </c>
      <c r="B68" s="71" t="s">
        <v>67</v>
      </c>
      <c r="C68" s="248"/>
      <c r="D68" s="249"/>
      <c r="E68" s="250"/>
      <c r="F68" s="251">
        <v>1</v>
      </c>
      <c r="G68" s="251">
        <f t="shared" si="16"/>
        <v>0</v>
      </c>
      <c r="H68" s="249"/>
      <c r="I68" s="667">
        <f t="shared" ref="I68" si="30">SUM(G68:G69)</f>
        <v>0</v>
      </c>
      <c r="L68" s="143" t="s">
        <v>134</v>
      </c>
    </row>
    <row r="69" spans="1:12" ht="19.5" thickBot="1" x14ac:dyDescent="0.35">
      <c r="A69" s="252">
        <v>62</v>
      </c>
      <c r="B69" s="76" t="s">
        <v>67</v>
      </c>
      <c r="C69" s="253"/>
      <c r="D69" s="254"/>
      <c r="E69" s="255"/>
      <c r="F69" s="256">
        <v>1</v>
      </c>
      <c r="G69" s="257">
        <f t="shared" si="16"/>
        <v>0</v>
      </c>
      <c r="H69" s="254"/>
      <c r="I69" s="658"/>
    </row>
    <row r="70" spans="1:12" ht="18.75" x14ac:dyDescent="0.3">
      <c r="A70" s="247">
        <v>63</v>
      </c>
      <c r="B70" s="71" t="s">
        <v>68</v>
      </c>
      <c r="C70" s="248"/>
      <c r="D70" s="249"/>
      <c r="E70" s="250"/>
      <c r="F70" s="251">
        <v>1</v>
      </c>
      <c r="G70" s="251">
        <f t="shared" si="16"/>
        <v>0</v>
      </c>
      <c r="H70" s="249"/>
      <c r="I70" s="667">
        <f t="shared" ref="I70" si="31">SUM(G70:G71)</f>
        <v>0</v>
      </c>
    </row>
    <row r="71" spans="1:12" ht="19.5" thickBot="1" x14ac:dyDescent="0.35">
      <c r="A71" s="252">
        <v>64</v>
      </c>
      <c r="B71" s="76" t="s">
        <v>68</v>
      </c>
      <c r="C71" s="253"/>
      <c r="D71" s="254"/>
      <c r="E71" s="255"/>
      <c r="F71" s="256">
        <v>1</v>
      </c>
      <c r="G71" s="257">
        <f t="shared" si="16"/>
        <v>0</v>
      </c>
      <c r="H71" s="254"/>
      <c r="I71" s="658"/>
    </row>
    <row r="72" spans="1:12" ht="18.75" x14ac:dyDescent="0.3">
      <c r="A72" s="247">
        <v>65</v>
      </c>
      <c r="B72" s="71" t="s">
        <v>69</v>
      </c>
      <c r="C72" s="248" t="s">
        <v>358</v>
      </c>
      <c r="D72" s="249">
        <v>324</v>
      </c>
      <c r="E72" s="250">
        <v>19</v>
      </c>
      <c r="F72" s="251">
        <v>1.05</v>
      </c>
      <c r="G72" s="251">
        <f t="shared" ref="G72:G103" si="32">SUM(E72*F72)</f>
        <v>19.95</v>
      </c>
      <c r="H72" s="249">
        <v>19</v>
      </c>
      <c r="I72" s="667">
        <f>SUM(G72:G73)</f>
        <v>21.05</v>
      </c>
    </row>
    <row r="73" spans="1:12" ht="19.5" thickBot="1" x14ac:dyDescent="0.35">
      <c r="A73" s="252">
        <v>66</v>
      </c>
      <c r="B73" s="76" t="s">
        <v>69</v>
      </c>
      <c r="C73" s="253" t="s">
        <v>359</v>
      </c>
      <c r="D73" s="254">
        <v>123</v>
      </c>
      <c r="E73" s="255">
        <v>1</v>
      </c>
      <c r="F73" s="256">
        <v>1.1000000000000001</v>
      </c>
      <c r="G73" s="257">
        <f t="shared" si="32"/>
        <v>1.1000000000000001</v>
      </c>
      <c r="H73" s="254">
        <v>51</v>
      </c>
      <c r="I73" s="658"/>
    </row>
    <row r="74" spans="1:12" ht="18.75" x14ac:dyDescent="0.3">
      <c r="A74" s="247">
        <v>67</v>
      </c>
      <c r="B74" s="71" t="s">
        <v>70</v>
      </c>
      <c r="C74" s="248" t="s">
        <v>380</v>
      </c>
      <c r="D74" s="249"/>
      <c r="E74" s="250"/>
      <c r="F74" s="251">
        <v>1</v>
      </c>
      <c r="G74" s="251">
        <f t="shared" si="32"/>
        <v>0</v>
      </c>
      <c r="H74" s="249"/>
      <c r="I74" s="667">
        <f t="shared" ref="I74" si="33">SUM(G74:G75)</f>
        <v>0</v>
      </c>
    </row>
    <row r="75" spans="1:12" ht="19.5" thickBot="1" x14ac:dyDescent="0.35">
      <c r="A75" s="252">
        <v>68</v>
      </c>
      <c r="B75" s="76" t="s">
        <v>70</v>
      </c>
      <c r="C75" s="253" t="s">
        <v>381</v>
      </c>
      <c r="D75" s="254"/>
      <c r="E75" s="255"/>
      <c r="F75" s="256">
        <v>1.1000000000000001</v>
      </c>
      <c r="G75" s="257">
        <f t="shared" si="32"/>
        <v>0</v>
      </c>
      <c r="H75" s="254"/>
      <c r="I75" s="658"/>
    </row>
    <row r="76" spans="1:12" ht="18.75" x14ac:dyDescent="0.3">
      <c r="A76" s="247">
        <v>69</v>
      </c>
      <c r="B76" s="71" t="s">
        <v>71</v>
      </c>
      <c r="C76" s="248"/>
      <c r="D76" s="249"/>
      <c r="E76" s="250"/>
      <c r="F76" s="251">
        <v>1</v>
      </c>
      <c r="G76" s="251">
        <f t="shared" si="32"/>
        <v>0</v>
      </c>
      <c r="H76" s="249"/>
      <c r="I76" s="667">
        <f t="shared" ref="I76" si="34">SUM(G76:G77)</f>
        <v>0</v>
      </c>
    </row>
    <row r="77" spans="1:12" ht="19.5" thickBot="1" x14ac:dyDescent="0.35">
      <c r="A77" s="252">
        <v>70</v>
      </c>
      <c r="B77" s="76" t="s">
        <v>71</v>
      </c>
      <c r="C77" s="253"/>
      <c r="D77" s="254"/>
      <c r="E77" s="255"/>
      <c r="F77" s="256">
        <v>1</v>
      </c>
      <c r="G77" s="257">
        <f t="shared" si="32"/>
        <v>0</v>
      </c>
      <c r="H77" s="254"/>
      <c r="I77" s="658"/>
    </row>
    <row r="78" spans="1:12" ht="18.75" x14ac:dyDescent="0.3">
      <c r="A78" s="247">
        <v>71</v>
      </c>
      <c r="B78" s="71" t="s">
        <v>72</v>
      </c>
      <c r="C78" s="248"/>
      <c r="D78" s="249"/>
      <c r="E78" s="250"/>
      <c r="F78" s="251">
        <v>1</v>
      </c>
      <c r="G78" s="251">
        <f t="shared" si="32"/>
        <v>0</v>
      </c>
      <c r="H78" s="249"/>
      <c r="I78" s="667">
        <f t="shared" ref="I78" si="35">SUM(G78:G79)</f>
        <v>0</v>
      </c>
    </row>
    <row r="79" spans="1:12" ht="19.5" thickBot="1" x14ac:dyDescent="0.35">
      <c r="A79" s="252">
        <v>72</v>
      </c>
      <c r="B79" s="76" t="s">
        <v>72</v>
      </c>
      <c r="C79" s="253"/>
      <c r="D79" s="254"/>
      <c r="E79" s="255"/>
      <c r="F79" s="256">
        <v>1</v>
      </c>
      <c r="G79" s="257">
        <f t="shared" si="32"/>
        <v>0</v>
      </c>
      <c r="H79" s="254"/>
      <c r="I79" s="658"/>
    </row>
    <row r="80" spans="1:12" ht="18.75" x14ac:dyDescent="0.3">
      <c r="A80" s="247">
        <v>73</v>
      </c>
      <c r="B80" s="71" t="s">
        <v>73</v>
      </c>
      <c r="C80" s="248"/>
      <c r="D80" s="249"/>
      <c r="E80" s="250"/>
      <c r="F80" s="251">
        <v>1</v>
      </c>
      <c r="G80" s="251">
        <f t="shared" si="32"/>
        <v>0</v>
      </c>
      <c r="H80" s="249"/>
      <c r="I80" s="667">
        <f t="shared" ref="I80" si="36">SUM(G80:G81)</f>
        <v>0</v>
      </c>
    </row>
    <row r="81" spans="1:9" ht="19.5" thickBot="1" x14ac:dyDescent="0.35">
      <c r="A81" s="252">
        <v>74</v>
      </c>
      <c r="B81" s="76" t="s">
        <v>73</v>
      </c>
      <c r="C81" s="253"/>
      <c r="D81" s="254"/>
      <c r="E81" s="255"/>
      <c r="F81" s="256">
        <v>1</v>
      </c>
      <c r="G81" s="257">
        <f t="shared" si="32"/>
        <v>0</v>
      </c>
      <c r="H81" s="254"/>
      <c r="I81" s="658"/>
    </row>
    <row r="82" spans="1:9" ht="18.75" x14ac:dyDescent="0.3">
      <c r="A82" s="247">
        <v>75</v>
      </c>
      <c r="B82" s="71" t="s">
        <v>74</v>
      </c>
      <c r="C82" s="248"/>
      <c r="D82" s="249"/>
      <c r="E82" s="250"/>
      <c r="F82" s="251">
        <v>1</v>
      </c>
      <c r="G82" s="251">
        <f t="shared" si="32"/>
        <v>0</v>
      </c>
      <c r="H82" s="249"/>
      <c r="I82" s="667">
        <f t="shared" ref="I82" si="37">SUM(G82:G83)</f>
        <v>0</v>
      </c>
    </row>
    <row r="83" spans="1:9" ht="19.5" thickBot="1" x14ac:dyDescent="0.35">
      <c r="A83" s="252">
        <v>76</v>
      </c>
      <c r="B83" s="76" t="s">
        <v>74</v>
      </c>
      <c r="C83" s="253"/>
      <c r="D83" s="254"/>
      <c r="E83" s="255"/>
      <c r="F83" s="256">
        <v>1</v>
      </c>
      <c r="G83" s="257">
        <f t="shared" si="32"/>
        <v>0</v>
      </c>
      <c r="H83" s="254"/>
      <c r="I83" s="658"/>
    </row>
    <row r="84" spans="1:9" ht="18.75" x14ac:dyDescent="0.3">
      <c r="A84" s="247">
        <v>77</v>
      </c>
      <c r="B84" s="71" t="s">
        <v>75</v>
      </c>
      <c r="C84" s="248"/>
      <c r="D84" s="249"/>
      <c r="E84" s="250"/>
      <c r="F84" s="251">
        <v>1</v>
      </c>
      <c r="G84" s="251">
        <f t="shared" si="32"/>
        <v>0</v>
      </c>
      <c r="H84" s="249"/>
      <c r="I84" s="667">
        <f t="shared" ref="I84" si="38">SUM(G84:G85)</f>
        <v>0</v>
      </c>
    </row>
    <row r="85" spans="1:9" ht="19.5" thickBot="1" x14ac:dyDescent="0.35">
      <c r="A85" s="252">
        <v>78</v>
      </c>
      <c r="B85" s="76" t="s">
        <v>75</v>
      </c>
      <c r="C85" s="253"/>
      <c r="D85" s="254"/>
      <c r="E85" s="255"/>
      <c r="F85" s="256">
        <v>1</v>
      </c>
      <c r="G85" s="257">
        <f t="shared" si="32"/>
        <v>0</v>
      </c>
      <c r="H85" s="254"/>
      <c r="I85" s="658"/>
    </row>
    <row r="86" spans="1:9" ht="18.75" x14ac:dyDescent="0.3">
      <c r="A86" s="247">
        <v>79</v>
      </c>
      <c r="B86" s="71" t="s">
        <v>76</v>
      </c>
      <c r="C86" s="248"/>
      <c r="D86" s="249"/>
      <c r="E86" s="250"/>
      <c r="F86" s="251">
        <v>1</v>
      </c>
      <c r="G86" s="251">
        <f t="shared" si="32"/>
        <v>0</v>
      </c>
      <c r="H86" s="249"/>
      <c r="I86" s="667">
        <f t="shared" ref="I86" si="39">SUM(G86:G87)</f>
        <v>0</v>
      </c>
    </row>
    <row r="87" spans="1:9" ht="19.5" thickBot="1" x14ac:dyDescent="0.35">
      <c r="A87" s="252">
        <v>80</v>
      </c>
      <c r="B87" s="76" t="s">
        <v>76</v>
      </c>
      <c r="C87" s="253"/>
      <c r="D87" s="254"/>
      <c r="E87" s="255"/>
      <c r="F87" s="256">
        <v>1</v>
      </c>
      <c r="G87" s="257">
        <f t="shared" si="32"/>
        <v>0</v>
      </c>
      <c r="H87" s="254"/>
      <c r="I87" s="658"/>
    </row>
    <row r="88" spans="1:9" ht="18.75" x14ac:dyDescent="0.3">
      <c r="A88" s="247">
        <v>81</v>
      </c>
      <c r="B88" s="71" t="s">
        <v>77</v>
      </c>
      <c r="C88" s="248"/>
      <c r="D88" s="249"/>
      <c r="E88" s="250"/>
      <c r="F88" s="251">
        <v>1</v>
      </c>
      <c r="G88" s="251">
        <f t="shared" si="32"/>
        <v>0</v>
      </c>
      <c r="H88" s="249"/>
      <c r="I88" s="667">
        <f t="shared" ref="I88" si="40">SUM(G88:G89)</f>
        <v>0</v>
      </c>
    </row>
    <row r="89" spans="1:9" ht="19.5" thickBot="1" x14ac:dyDescent="0.35">
      <c r="A89" s="252">
        <v>82</v>
      </c>
      <c r="B89" s="76" t="s">
        <v>77</v>
      </c>
      <c r="C89" s="253"/>
      <c r="D89" s="254"/>
      <c r="E89" s="255"/>
      <c r="F89" s="256">
        <v>1</v>
      </c>
      <c r="G89" s="257">
        <f t="shared" si="32"/>
        <v>0</v>
      </c>
      <c r="H89" s="254"/>
      <c r="I89" s="658"/>
    </row>
    <row r="90" spans="1:9" ht="18.75" x14ac:dyDescent="0.3">
      <c r="A90" s="247">
        <v>83</v>
      </c>
      <c r="B90" s="71" t="s">
        <v>78</v>
      </c>
      <c r="C90" s="248"/>
      <c r="D90" s="249"/>
      <c r="E90" s="250"/>
      <c r="F90" s="251">
        <v>1</v>
      </c>
      <c r="G90" s="251">
        <f t="shared" si="32"/>
        <v>0</v>
      </c>
      <c r="H90" s="249"/>
      <c r="I90" s="667">
        <f t="shared" ref="I90" si="41">SUM(G90:G91)</f>
        <v>0</v>
      </c>
    </row>
    <row r="91" spans="1:9" ht="19.5" thickBot="1" x14ac:dyDescent="0.35">
      <c r="A91" s="252">
        <v>84</v>
      </c>
      <c r="B91" s="76" t="s">
        <v>78</v>
      </c>
      <c r="C91" s="253"/>
      <c r="D91" s="254"/>
      <c r="E91" s="255"/>
      <c r="F91" s="256">
        <v>1</v>
      </c>
      <c r="G91" s="257">
        <f t="shared" si="32"/>
        <v>0</v>
      </c>
      <c r="H91" s="254"/>
      <c r="I91" s="658"/>
    </row>
    <row r="92" spans="1:9" ht="18.75" x14ac:dyDescent="0.3">
      <c r="A92" s="247">
        <v>85</v>
      </c>
      <c r="B92" s="71" t="s">
        <v>79</v>
      </c>
      <c r="C92" s="248"/>
      <c r="D92" s="249"/>
      <c r="E92" s="250"/>
      <c r="F92" s="251">
        <v>1</v>
      </c>
      <c r="G92" s="251">
        <f t="shared" si="32"/>
        <v>0</v>
      </c>
      <c r="H92" s="249"/>
      <c r="I92" s="667">
        <f t="shared" ref="I92" si="42">SUM(G92:G93)</f>
        <v>0</v>
      </c>
    </row>
    <row r="93" spans="1:9" ht="19.5" thickBot="1" x14ac:dyDescent="0.35">
      <c r="A93" s="252">
        <v>86</v>
      </c>
      <c r="B93" s="76" t="s">
        <v>79</v>
      </c>
      <c r="C93" s="253"/>
      <c r="D93" s="254"/>
      <c r="E93" s="255"/>
      <c r="F93" s="256">
        <v>1</v>
      </c>
      <c r="G93" s="257">
        <f t="shared" si="32"/>
        <v>0</v>
      </c>
      <c r="H93" s="254"/>
      <c r="I93" s="658"/>
    </row>
    <row r="94" spans="1:9" ht="18.75" x14ac:dyDescent="0.3">
      <c r="A94" s="247">
        <v>87</v>
      </c>
      <c r="B94" s="71" t="s">
        <v>80</v>
      </c>
      <c r="C94" s="248"/>
      <c r="D94" s="249"/>
      <c r="E94" s="250"/>
      <c r="F94" s="251">
        <v>1</v>
      </c>
      <c r="G94" s="251">
        <f t="shared" si="32"/>
        <v>0</v>
      </c>
      <c r="H94" s="249"/>
      <c r="I94" s="667">
        <f t="shared" ref="I94" si="43">SUM(G94:G95)</f>
        <v>0</v>
      </c>
    </row>
    <row r="95" spans="1:9" ht="19.5" thickBot="1" x14ac:dyDescent="0.35">
      <c r="A95" s="252">
        <v>88</v>
      </c>
      <c r="B95" s="76" t="s">
        <v>80</v>
      </c>
      <c r="C95" s="253"/>
      <c r="D95" s="254"/>
      <c r="E95" s="255"/>
      <c r="F95" s="256">
        <v>1</v>
      </c>
      <c r="G95" s="257">
        <f t="shared" si="32"/>
        <v>0</v>
      </c>
      <c r="H95" s="254"/>
      <c r="I95" s="658"/>
    </row>
    <row r="96" spans="1:9" ht="18.75" x14ac:dyDescent="0.3">
      <c r="A96" s="247">
        <v>89</v>
      </c>
      <c r="B96" s="71" t="s">
        <v>81</v>
      </c>
      <c r="C96" s="248"/>
      <c r="D96" s="249"/>
      <c r="E96" s="250"/>
      <c r="F96" s="251">
        <v>1</v>
      </c>
      <c r="G96" s="251">
        <f t="shared" si="32"/>
        <v>0</v>
      </c>
      <c r="H96" s="249"/>
      <c r="I96" s="667">
        <f t="shared" ref="I96" si="44">SUM(G96:G97)</f>
        <v>0</v>
      </c>
    </row>
    <row r="97" spans="1:9" ht="19.5" thickBot="1" x14ac:dyDescent="0.35">
      <c r="A97" s="252">
        <v>90</v>
      </c>
      <c r="B97" s="76" t="s">
        <v>81</v>
      </c>
      <c r="C97" s="253"/>
      <c r="D97" s="254"/>
      <c r="E97" s="255"/>
      <c r="F97" s="256">
        <v>1</v>
      </c>
      <c r="G97" s="257">
        <f t="shared" si="32"/>
        <v>0</v>
      </c>
      <c r="H97" s="254"/>
      <c r="I97" s="658"/>
    </row>
    <row r="98" spans="1:9" ht="18.75" x14ac:dyDescent="0.3">
      <c r="A98" s="247">
        <v>91</v>
      </c>
      <c r="B98" s="71" t="s">
        <v>82</v>
      </c>
      <c r="C98" s="248"/>
      <c r="D98" s="249"/>
      <c r="E98" s="250"/>
      <c r="F98" s="251">
        <v>1</v>
      </c>
      <c r="G98" s="251">
        <f t="shared" si="32"/>
        <v>0</v>
      </c>
      <c r="H98" s="249"/>
      <c r="I98" s="667">
        <f t="shared" ref="I98" si="45">SUM(G98:G99)</f>
        <v>0</v>
      </c>
    </row>
    <row r="99" spans="1:9" ht="19.5" thickBot="1" x14ac:dyDescent="0.35">
      <c r="A99" s="252">
        <v>92</v>
      </c>
      <c r="B99" s="76" t="s">
        <v>82</v>
      </c>
      <c r="C99" s="253"/>
      <c r="D99" s="254"/>
      <c r="E99" s="255"/>
      <c r="F99" s="256">
        <v>1</v>
      </c>
      <c r="G99" s="257">
        <f t="shared" si="32"/>
        <v>0</v>
      </c>
      <c r="H99" s="254"/>
      <c r="I99" s="658"/>
    </row>
    <row r="100" spans="1:9" ht="18.75" x14ac:dyDescent="0.3">
      <c r="A100" s="247">
        <v>93</v>
      </c>
      <c r="B100" s="71" t="s">
        <v>83</v>
      </c>
      <c r="C100" s="248"/>
      <c r="D100" s="249"/>
      <c r="E100" s="250"/>
      <c r="F100" s="251">
        <v>1</v>
      </c>
      <c r="G100" s="251">
        <f t="shared" si="32"/>
        <v>0</v>
      </c>
      <c r="H100" s="249"/>
      <c r="I100" s="667">
        <f t="shared" ref="I100" si="46">SUM(G100:G101)</f>
        <v>0</v>
      </c>
    </row>
    <row r="101" spans="1:9" ht="19.5" thickBot="1" x14ac:dyDescent="0.35">
      <c r="A101" s="252">
        <v>94</v>
      </c>
      <c r="B101" s="76" t="s">
        <v>83</v>
      </c>
      <c r="C101" s="253"/>
      <c r="D101" s="254"/>
      <c r="E101" s="255"/>
      <c r="F101" s="256">
        <v>1</v>
      </c>
      <c r="G101" s="257">
        <f t="shared" si="32"/>
        <v>0</v>
      </c>
      <c r="H101" s="254"/>
      <c r="I101" s="658"/>
    </row>
    <row r="102" spans="1:9" ht="18.75" x14ac:dyDescent="0.3">
      <c r="A102" s="247">
        <v>95</v>
      </c>
      <c r="B102" s="71" t="s">
        <v>84</v>
      </c>
      <c r="C102" s="248" t="s">
        <v>356</v>
      </c>
      <c r="D102" s="249">
        <v>721</v>
      </c>
      <c r="E102" s="250">
        <v>4</v>
      </c>
      <c r="F102" s="251">
        <v>1</v>
      </c>
      <c r="G102" s="251">
        <f t="shared" si="32"/>
        <v>4</v>
      </c>
      <c r="H102" s="249">
        <v>49</v>
      </c>
      <c r="I102" s="667">
        <f t="shared" ref="I102" si="47">SUM(G102:G103)</f>
        <v>17</v>
      </c>
    </row>
    <row r="103" spans="1:9" ht="19.5" thickBot="1" x14ac:dyDescent="0.35">
      <c r="A103" s="252">
        <v>96</v>
      </c>
      <c r="B103" s="76" t="s">
        <v>84</v>
      </c>
      <c r="C103" s="253" t="s">
        <v>357</v>
      </c>
      <c r="D103" s="254">
        <v>399</v>
      </c>
      <c r="E103" s="255">
        <v>13</v>
      </c>
      <c r="F103" s="256">
        <v>1</v>
      </c>
      <c r="G103" s="257">
        <f t="shared" si="32"/>
        <v>13</v>
      </c>
      <c r="H103" s="254">
        <v>30</v>
      </c>
      <c r="I103" s="658"/>
    </row>
    <row r="104" spans="1:9" ht="18.75" x14ac:dyDescent="0.3">
      <c r="A104" s="247">
        <v>97</v>
      </c>
      <c r="B104" s="71" t="s">
        <v>85</v>
      </c>
      <c r="C104" s="248" t="s">
        <v>360</v>
      </c>
      <c r="D104" s="111">
        <v>324</v>
      </c>
      <c r="E104" s="250">
        <v>24</v>
      </c>
      <c r="F104" s="251">
        <v>1</v>
      </c>
      <c r="G104" s="251">
        <f t="shared" ref="G104:G105" si="48">SUM(E104*F104)</f>
        <v>24</v>
      </c>
      <c r="H104" s="249">
        <v>14</v>
      </c>
      <c r="I104" s="667">
        <f t="shared" ref="I104" si="49">SUM(G104:G105)</f>
        <v>28</v>
      </c>
    </row>
    <row r="105" spans="1:9" ht="19.5" thickBot="1" x14ac:dyDescent="0.35">
      <c r="A105" s="252">
        <v>98</v>
      </c>
      <c r="B105" s="76" t="s">
        <v>85</v>
      </c>
      <c r="C105" s="253" t="s">
        <v>361</v>
      </c>
      <c r="D105" s="301">
        <v>494</v>
      </c>
      <c r="E105" s="255">
        <v>4</v>
      </c>
      <c r="F105" s="256">
        <v>1</v>
      </c>
      <c r="G105" s="260">
        <f t="shared" si="48"/>
        <v>4</v>
      </c>
      <c r="H105" s="254">
        <v>50</v>
      </c>
      <c r="I105" s="658"/>
    </row>
  </sheetData>
  <sortState ref="K13:O60">
    <sortCondition ref="N12:N60"/>
  </sortState>
  <mergeCells count="68">
    <mergeCell ref="A1:I1"/>
    <mergeCell ref="K1:O2"/>
    <mergeCell ref="A2:I2"/>
    <mergeCell ref="A3:I3"/>
    <mergeCell ref="K3:O4"/>
    <mergeCell ref="A4:I4"/>
    <mergeCell ref="N10:N11"/>
    <mergeCell ref="O10:O11"/>
    <mergeCell ref="A5:I5"/>
    <mergeCell ref="K5:O6"/>
    <mergeCell ref="A6:E6"/>
    <mergeCell ref="F6:I6"/>
    <mergeCell ref="K7:O7"/>
    <mergeCell ref="I8:I9"/>
    <mergeCell ref="K8:O8"/>
    <mergeCell ref="K9:L9"/>
    <mergeCell ref="M9:O9"/>
    <mergeCell ref="I22:I23"/>
    <mergeCell ref="I10:I11"/>
    <mergeCell ref="K10:K11"/>
    <mergeCell ref="L10:L11"/>
    <mergeCell ref="M10:M11"/>
    <mergeCell ref="I12:I13"/>
    <mergeCell ref="I14:I15"/>
    <mergeCell ref="I16:I17"/>
    <mergeCell ref="I18:I19"/>
    <mergeCell ref="I20:I21"/>
    <mergeCell ref="I46:I47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70:I71"/>
    <mergeCell ref="I48:I49"/>
    <mergeCell ref="I50:I51"/>
    <mergeCell ref="I52:I53"/>
    <mergeCell ref="I54:I55"/>
    <mergeCell ref="I56:I57"/>
    <mergeCell ref="I58:I59"/>
    <mergeCell ref="I60:I61"/>
    <mergeCell ref="I62:I63"/>
    <mergeCell ref="I64:I65"/>
    <mergeCell ref="I66:I67"/>
    <mergeCell ref="I68:I69"/>
    <mergeCell ref="I94:I95"/>
    <mergeCell ref="I72:I73"/>
    <mergeCell ref="I74:I75"/>
    <mergeCell ref="I76:I77"/>
    <mergeCell ref="I78:I79"/>
    <mergeCell ref="I80:I81"/>
    <mergeCell ref="I82:I83"/>
    <mergeCell ref="I84:I85"/>
    <mergeCell ref="I86:I87"/>
    <mergeCell ref="I88:I89"/>
    <mergeCell ref="I90:I91"/>
    <mergeCell ref="I92:I93"/>
    <mergeCell ref="I96:I97"/>
    <mergeCell ref="I98:I99"/>
    <mergeCell ref="I100:I101"/>
    <mergeCell ref="I102:I103"/>
    <mergeCell ref="I104:I10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Силовые</vt:lpstr>
      <vt:lpstr>Гиревой</vt:lpstr>
      <vt:lpstr>Волейбол</vt:lpstr>
      <vt:lpstr>Теннис 1</vt:lpstr>
      <vt:lpstr>Теннис 2</vt:lpstr>
      <vt:lpstr>Дартс 1</vt:lpstr>
      <vt:lpstr>Дартс 2</vt:lpstr>
      <vt:lpstr>Кросс 1</vt:lpstr>
      <vt:lpstr>Кросс 2</vt:lpstr>
      <vt:lpstr>Стрельба 1</vt:lpstr>
      <vt:lpstr>Стрельба 2</vt:lpstr>
      <vt:lpstr>ТПМ</vt:lpstr>
      <vt:lpstr>Старт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IBAH</dc:creator>
  <cp:lastModifiedBy>PK-Servis.by</cp:lastModifiedBy>
  <cp:lastPrinted>2023-12-18T09:24:00Z</cp:lastPrinted>
  <dcterms:created xsi:type="dcterms:W3CDTF">2017-01-03T13:21:18Z</dcterms:created>
  <dcterms:modified xsi:type="dcterms:W3CDTF">2023-12-18T09:25:27Z</dcterms:modified>
</cp:coreProperties>
</file>