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МЕНЮ" sheetId="1" r:id="rId1"/>
  </sheets>
  <definedNames>
    <definedName name="_xlnm.Print_Area" localSheetId="0">МЕНЮ!$A$1:$N$609</definedName>
  </definedNames>
  <calcPr calcId="152511"/>
</workbook>
</file>

<file path=xl/calcChain.xml><?xml version="1.0" encoding="utf-8"?>
<calcChain xmlns="http://schemas.openxmlformats.org/spreadsheetml/2006/main">
  <c r="J286" i="1" l="1"/>
  <c r="K286" i="1"/>
  <c r="L286" i="1"/>
  <c r="M286" i="1"/>
  <c r="J524" i="1" l="1"/>
  <c r="K524" i="1"/>
  <c r="L524" i="1"/>
  <c r="M524" i="1"/>
  <c r="E491" i="1"/>
  <c r="F491" i="1"/>
  <c r="G491" i="1"/>
  <c r="H491" i="1"/>
  <c r="H368" i="1" l="1"/>
  <c r="E101" i="1" l="1"/>
  <c r="H563" i="1"/>
  <c r="M445" i="1" l="1"/>
  <c r="L445" i="1"/>
  <c r="K445" i="1"/>
  <c r="J445" i="1"/>
  <c r="E445" i="1"/>
  <c r="F445" i="1"/>
  <c r="G445" i="1"/>
  <c r="H445" i="1"/>
  <c r="E136" i="1" l="1"/>
  <c r="F136" i="1"/>
  <c r="G136" i="1"/>
  <c r="H136" i="1"/>
  <c r="J52" i="1" l="1"/>
  <c r="K52" i="1"/>
  <c r="L52" i="1"/>
  <c r="M52" i="1"/>
  <c r="M40" i="1"/>
  <c r="L40" i="1"/>
  <c r="K40" i="1"/>
  <c r="J40" i="1"/>
  <c r="E40" i="1"/>
  <c r="F40" i="1"/>
  <c r="G40" i="1"/>
  <c r="H40" i="1"/>
  <c r="E19" i="1"/>
  <c r="F19" i="1"/>
  <c r="G19" i="1"/>
  <c r="H19" i="1"/>
  <c r="D32" i="1"/>
  <c r="E32" i="1"/>
  <c r="F32" i="1"/>
  <c r="G32" i="1"/>
  <c r="H32" i="1"/>
  <c r="J32" i="1"/>
  <c r="K32" i="1"/>
  <c r="L32" i="1"/>
  <c r="M32" i="1"/>
  <c r="F56" i="1" l="1"/>
  <c r="G56" i="1"/>
  <c r="M56" i="1"/>
  <c r="K56" i="1"/>
  <c r="H56" i="1"/>
  <c r="L56" i="1"/>
  <c r="J56" i="1"/>
  <c r="E56" i="1"/>
  <c r="E429" i="1" l="1"/>
  <c r="F429" i="1"/>
  <c r="G429" i="1"/>
  <c r="H429" i="1"/>
  <c r="J466" i="1"/>
  <c r="K466" i="1"/>
  <c r="L466" i="1"/>
  <c r="M466" i="1"/>
  <c r="J228" i="1" l="1"/>
  <c r="K228" i="1"/>
  <c r="L228" i="1"/>
  <c r="M228" i="1"/>
  <c r="H195" i="1" l="1"/>
  <c r="M208" i="1" l="1"/>
  <c r="H208" i="1"/>
  <c r="M323" i="1" l="1"/>
  <c r="L323" i="1"/>
  <c r="K323" i="1"/>
  <c r="J323" i="1"/>
  <c r="E323" i="1"/>
  <c r="F323" i="1"/>
  <c r="G323" i="1"/>
  <c r="H323" i="1"/>
  <c r="H266" i="1"/>
  <c r="H268" i="1" s="1"/>
  <c r="M93" i="1" l="1"/>
  <c r="L93" i="1"/>
  <c r="K93" i="1"/>
  <c r="J93" i="1"/>
  <c r="E93" i="1"/>
  <c r="F93" i="1"/>
  <c r="G93" i="1"/>
  <c r="H93" i="1"/>
  <c r="K121" i="1" l="1"/>
  <c r="H95" i="1"/>
  <c r="H34" i="1"/>
  <c r="H274" i="1" l="1"/>
  <c r="H252" i="1"/>
  <c r="F252" i="1"/>
  <c r="G252" i="1"/>
  <c r="H276" i="1" l="1"/>
  <c r="H290" i="1"/>
  <c r="H549" i="1"/>
  <c r="M582" i="1" l="1"/>
  <c r="M584" i="1" s="1"/>
  <c r="M571" i="1"/>
  <c r="M573" i="1" s="1"/>
  <c r="H571" i="1"/>
  <c r="M563" i="1"/>
  <c r="H565" i="1"/>
  <c r="M526" i="1"/>
  <c r="M513" i="1"/>
  <c r="M515" i="1" s="1"/>
  <c r="H513" i="1"/>
  <c r="M505" i="1"/>
  <c r="H505" i="1"/>
  <c r="H507" i="1" s="1"/>
  <c r="M468" i="1"/>
  <c r="H453" i="1"/>
  <c r="M447" i="1"/>
  <c r="H447" i="1"/>
  <c r="H431" i="1"/>
  <c r="M403" i="1"/>
  <c r="M405" i="1" s="1"/>
  <c r="M391" i="1"/>
  <c r="M393" i="1" s="1"/>
  <c r="H391" i="1"/>
  <c r="H393" i="1" s="1"/>
  <c r="M383" i="1"/>
  <c r="H254" i="1"/>
  <c r="M407" i="1" l="1"/>
  <c r="M586" i="1"/>
  <c r="M528" i="1"/>
  <c r="H573" i="1"/>
  <c r="H586" i="1"/>
  <c r="H455" i="1"/>
  <c r="H470" i="1"/>
  <c r="H493" i="1"/>
  <c r="H528" i="1"/>
  <c r="M385" i="1"/>
  <c r="M507" i="1"/>
  <c r="H551" i="1"/>
  <c r="H591" i="1"/>
  <c r="M565" i="1"/>
  <c r="M591" i="1"/>
  <c r="M266" i="1"/>
  <c r="M453" i="1"/>
  <c r="M455" i="1" l="1"/>
  <c r="M470" i="1"/>
  <c r="M95" i="1"/>
  <c r="L208" i="1"/>
  <c r="K208" i="1"/>
  <c r="F208" i="1"/>
  <c r="G208" i="1"/>
  <c r="F563" i="1" l="1"/>
  <c r="L563" i="1"/>
  <c r="K563" i="1"/>
  <c r="G563" i="1"/>
  <c r="L591" i="1" l="1"/>
  <c r="K591" i="1"/>
  <c r="E76" i="1" l="1"/>
  <c r="F76" i="1"/>
  <c r="G76" i="1"/>
  <c r="H76" i="1"/>
  <c r="L505" i="1" l="1"/>
  <c r="K505" i="1"/>
  <c r="J505" i="1"/>
  <c r="E505" i="1"/>
  <c r="F505" i="1"/>
  <c r="G505" i="1"/>
  <c r="E195" i="1"/>
  <c r="F195" i="1"/>
  <c r="G195" i="1"/>
  <c r="J170" i="1" l="1"/>
  <c r="K170" i="1"/>
  <c r="L170" i="1"/>
  <c r="M170" i="1"/>
  <c r="J342" i="1" l="1"/>
  <c r="K342" i="1"/>
  <c r="L342" i="1"/>
  <c r="M342" i="1"/>
  <c r="J391" i="1" l="1"/>
  <c r="H151" i="1" l="1"/>
  <c r="H153" i="1" l="1"/>
  <c r="H61" i="1"/>
  <c r="L582" i="1" l="1"/>
  <c r="K582" i="1"/>
  <c r="J582" i="1"/>
  <c r="L571" i="1"/>
  <c r="K571" i="1"/>
  <c r="J571" i="1"/>
  <c r="G571" i="1"/>
  <c r="F571" i="1"/>
  <c r="E571" i="1"/>
  <c r="G549" i="1"/>
  <c r="F549" i="1"/>
  <c r="E549" i="1"/>
  <c r="L513" i="1"/>
  <c r="L528" i="1" s="1"/>
  <c r="K513" i="1"/>
  <c r="K528" i="1" s="1"/>
  <c r="J513" i="1"/>
  <c r="J528" i="1" s="1"/>
  <c r="G513" i="1"/>
  <c r="G528" i="1" s="1"/>
  <c r="F513" i="1"/>
  <c r="F528" i="1" s="1"/>
  <c r="E513" i="1"/>
  <c r="E528" i="1" s="1"/>
  <c r="J533" i="1"/>
  <c r="G533" i="1"/>
  <c r="F533" i="1"/>
  <c r="E533" i="1"/>
  <c r="L453" i="1"/>
  <c r="L470" i="1" s="1"/>
  <c r="K453" i="1"/>
  <c r="K470" i="1" s="1"/>
  <c r="J453" i="1"/>
  <c r="J470" i="1" s="1"/>
  <c r="G453" i="1"/>
  <c r="G470" i="1" s="1"/>
  <c r="F453" i="1"/>
  <c r="F470" i="1" s="1"/>
  <c r="E453" i="1"/>
  <c r="E470" i="1" s="1"/>
  <c r="G475" i="1"/>
  <c r="F475" i="1"/>
  <c r="E475" i="1"/>
  <c r="L403" i="1"/>
  <c r="K403" i="1"/>
  <c r="J403" i="1"/>
  <c r="L391" i="1"/>
  <c r="K391" i="1"/>
  <c r="G391" i="1"/>
  <c r="F391" i="1"/>
  <c r="E391" i="1"/>
  <c r="L383" i="1"/>
  <c r="K383" i="1"/>
  <c r="J383" i="1"/>
  <c r="J407" i="1" s="1"/>
  <c r="H383" i="1"/>
  <c r="H407" i="1" s="1"/>
  <c r="G383" i="1"/>
  <c r="F383" i="1"/>
  <c r="E383" i="1"/>
  <c r="G368" i="1"/>
  <c r="F368" i="1"/>
  <c r="E368" i="1"/>
  <c r="M344" i="1"/>
  <c r="M331" i="1"/>
  <c r="M346" i="1" s="1"/>
  <c r="L331" i="1"/>
  <c r="L346" i="1" s="1"/>
  <c r="K331" i="1"/>
  <c r="K346" i="1" s="1"/>
  <c r="J331" i="1"/>
  <c r="J346" i="1" s="1"/>
  <c r="H331" i="1"/>
  <c r="H333" i="1" s="1"/>
  <c r="G331" i="1"/>
  <c r="F331" i="1"/>
  <c r="E331" i="1"/>
  <c r="H310" i="1"/>
  <c r="H346" i="1" s="1"/>
  <c r="G310" i="1"/>
  <c r="G346" i="1" s="1"/>
  <c r="F310" i="1"/>
  <c r="F346" i="1" s="1"/>
  <c r="E310" i="1"/>
  <c r="E346" i="1" s="1"/>
  <c r="M288" i="1"/>
  <c r="M274" i="1"/>
  <c r="M290" i="1" s="1"/>
  <c r="L274" i="1"/>
  <c r="K274" i="1"/>
  <c r="J274" i="1"/>
  <c r="G274" i="1"/>
  <c r="F274" i="1"/>
  <c r="E274" i="1"/>
  <c r="L266" i="1"/>
  <c r="K266" i="1"/>
  <c r="K295" i="1" s="1"/>
  <c r="J266" i="1"/>
  <c r="G266" i="1"/>
  <c r="F266" i="1"/>
  <c r="E266" i="1"/>
  <c r="E252" i="1"/>
  <c r="M216" i="1"/>
  <c r="M232" i="1" s="1"/>
  <c r="L216" i="1"/>
  <c r="L232" i="1" s="1"/>
  <c r="K216" i="1"/>
  <c r="K232" i="1" s="1"/>
  <c r="J216" i="1"/>
  <c r="H216" i="1"/>
  <c r="H232" i="1" s="1"/>
  <c r="G216" i="1"/>
  <c r="G232" i="1" s="1"/>
  <c r="F216" i="1"/>
  <c r="F232" i="1" s="1"/>
  <c r="E216" i="1"/>
  <c r="K237" i="1"/>
  <c r="H210" i="1"/>
  <c r="H237" i="1"/>
  <c r="M172" i="1"/>
  <c r="M159" i="1"/>
  <c r="M161" i="1" s="1"/>
  <c r="L159" i="1"/>
  <c r="K159" i="1"/>
  <c r="J159" i="1"/>
  <c r="H159" i="1"/>
  <c r="G159" i="1"/>
  <c r="F159" i="1"/>
  <c r="E159" i="1"/>
  <c r="M151" i="1"/>
  <c r="M174" i="1" s="1"/>
  <c r="L151" i="1"/>
  <c r="L174" i="1" s="1"/>
  <c r="K151" i="1"/>
  <c r="K174" i="1" s="1"/>
  <c r="J151" i="1"/>
  <c r="J174" i="1" s="1"/>
  <c r="G151" i="1"/>
  <c r="F151" i="1"/>
  <c r="E151" i="1"/>
  <c r="M112" i="1"/>
  <c r="M114" i="1" s="1"/>
  <c r="L112" i="1"/>
  <c r="K112" i="1"/>
  <c r="J112" i="1"/>
  <c r="M101" i="1"/>
  <c r="M116" i="1" s="1"/>
  <c r="L101" i="1"/>
  <c r="L116" i="1" s="1"/>
  <c r="K101" i="1"/>
  <c r="K116" i="1" s="1"/>
  <c r="J101" i="1"/>
  <c r="J116" i="1" s="1"/>
  <c r="H101" i="1"/>
  <c r="H116" i="1" s="1"/>
  <c r="G101" i="1"/>
  <c r="G116" i="1" s="1"/>
  <c r="F101" i="1"/>
  <c r="F116" i="1" s="1"/>
  <c r="E116" i="1"/>
  <c r="H78" i="1"/>
  <c r="M54" i="1"/>
  <c r="H42" i="1"/>
  <c r="E407" i="1" l="1"/>
  <c r="F407" i="1"/>
  <c r="F409" i="1" s="1"/>
  <c r="G407" i="1"/>
  <c r="G409" i="1" s="1"/>
  <c r="F586" i="1"/>
  <c r="F588" i="1" s="1"/>
  <c r="K407" i="1"/>
  <c r="K586" i="1"/>
  <c r="L407" i="1"/>
  <c r="L409" i="1" s="1"/>
  <c r="G174" i="1"/>
  <c r="G176" i="1" s="1"/>
  <c r="E174" i="1"/>
  <c r="E176" i="1" s="1"/>
  <c r="G586" i="1"/>
  <c r="L586" i="1"/>
  <c r="L588" i="1" s="1"/>
  <c r="H370" i="1"/>
  <c r="H411" i="1"/>
  <c r="G290" i="1"/>
  <c r="G292" i="1" s="1"/>
  <c r="F290" i="1"/>
  <c r="F292" i="1" s="1"/>
  <c r="E290" i="1"/>
  <c r="E292" i="1" s="1"/>
  <c r="K290" i="1"/>
  <c r="K292" i="1" s="1"/>
  <c r="J290" i="1"/>
  <c r="J292" i="1" s="1"/>
  <c r="L290" i="1"/>
  <c r="L292" i="1" s="1"/>
  <c r="F174" i="1"/>
  <c r="F176" i="1" s="1"/>
  <c r="H161" i="1"/>
  <c r="H174" i="1"/>
  <c r="H218" i="1"/>
  <c r="M218" i="1"/>
  <c r="M295" i="1"/>
  <c r="H385" i="1"/>
  <c r="M333" i="1"/>
  <c r="M350" i="1"/>
  <c r="H103" i="1"/>
  <c r="H120" i="1"/>
  <c r="M103" i="1"/>
  <c r="M42" i="1"/>
  <c r="M237" i="1"/>
  <c r="F591" i="1"/>
  <c r="G591" i="1"/>
  <c r="G118" i="1"/>
  <c r="E351" i="1"/>
  <c r="H351" i="1"/>
  <c r="M276" i="1"/>
  <c r="M294" i="1"/>
  <c r="H325" i="1"/>
  <c r="H350" i="1"/>
  <c r="J118" i="1"/>
  <c r="E295" i="1"/>
  <c r="G295" i="1"/>
  <c r="F295" i="1"/>
  <c r="G237" i="1"/>
  <c r="F237" i="1"/>
  <c r="E412" i="1"/>
  <c r="G412" i="1"/>
  <c r="K118" i="1"/>
  <c r="M121" i="1"/>
  <c r="M120" i="1"/>
  <c r="K179" i="1"/>
  <c r="K176" i="1"/>
  <c r="M179" i="1"/>
  <c r="M178" i="1"/>
  <c r="J348" i="1"/>
  <c r="L348" i="1"/>
  <c r="J412" i="1"/>
  <c r="J409" i="1"/>
  <c r="L412" i="1"/>
  <c r="J472" i="1"/>
  <c r="L472" i="1"/>
  <c r="M590" i="1"/>
  <c r="L118" i="1"/>
  <c r="J176" i="1"/>
  <c r="L176" i="1"/>
  <c r="K348" i="1"/>
  <c r="M351" i="1"/>
  <c r="K409" i="1"/>
  <c r="M411" i="1"/>
  <c r="K475" i="1"/>
  <c r="K472" i="1"/>
  <c r="M475" i="1"/>
  <c r="L234" i="1"/>
  <c r="K234" i="1"/>
  <c r="K533" i="1"/>
  <c r="K530" i="1"/>
  <c r="M533" i="1"/>
  <c r="J530" i="1"/>
  <c r="L530" i="1"/>
  <c r="M230" i="1"/>
  <c r="M236" i="1"/>
  <c r="H179" i="1"/>
  <c r="G179" i="1"/>
  <c r="F179" i="1"/>
  <c r="E179" i="1"/>
  <c r="G121" i="1"/>
  <c r="F121" i="1"/>
  <c r="E121" i="1"/>
  <c r="H138" i="1"/>
  <c r="F412" i="1"/>
  <c r="H412" i="1"/>
  <c r="H312" i="1"/>
  <c r="H197" i="1"/>
  <c r="F530" i="1"/>
  <c r="H532" i="1"/>
  <c r="H533" i="1"/>
  <c r="L533" i="1"/>
  <c r="E530" i="1"/>
  <c r="G530" i="1"/>
  <c r="F472" i="1"/>
  <c r="H475" i="1"/>
  <c r="J475" i="1"/>
  <c r="L475" i="1"/>
  <c r="E472" i="1"/>
  <c r="G472" i="1"/>
  <c r="E409" i="1"/>
  <c r="K412" i="1"/>
  <c r="M412" i="1"/>
  <c r="F348" i="1"/>
  <c r="J351" i="1"/>
  <c r="M325" i="1"/>
  <c r="E348" i="1"/>
  <c r="G348" i="1"/>
  <c r="H295" i="1"/>
  <c r="J295" i="1"/>
  <c r="L295" i="1"/>
  <c r="M268" i="1"/>
  <c r="F234" i="1"/>
  <c r="H236" i="1"/>
  <c r="L237" i="1"/>
  <c r="M210" i="1"/>
  <c r="G234" i="1"/>
  <c r="H178" i="1"/>
  <c r="J179" i="1"/>
  <c r="L179" i="1"/>
  <c r="M153" i="1"/>
  <c r="F118" i="1"/>
  <c r="H121" i="1"/>
  <c r="J121" i="1"/>
  <c r="L121" i="1"/>
  <c r="E118" i="1"/>
  <c r="F602" i="1" l="1"/>
  <c r="L602" i="1" s="1"/>
  <c r="M602" i="1"/>
  <c r="M606" i="1" s="1"/>
  <c r="K602" i="1"/>
  <c r="H602" i="1"/>
  <c r="H606" i="1" s="1"/>
  <c r="H595" i="1"/>
  <c r="H599" i="1" s="1"/>
  <c r="K588" i="1"/>
  <c r="G588" i="1"/>
  <c r="H292" i="1"/>
  <c r="M409" i="1"/>
  <c r="H530" i="1"/>
  <c r="E532" i="1" s="1"/>
  <c r="M530" i="1"/>
  <c r="J532" i="1" s="1"/>
  <c r="H472" i="1"/>
  <c r="E474" i="1" s="1"/>
  <c r="M472" i="1"/>
  <c r="H409" i="1"/>
  <c r="M348" i="1"/>
  <c r="J350" i="1" s="1"/>
  <c r="H348" i="1"/>
  <c r="G350" i="1" s="1"/>
  <c r="M292" i="1"/>
  <c r="M176" i="1"/>
  <c r="J178" i="1" s="1"/>
  <c r="H176" i="1"/>
  <c r="G178" i="1" s="1"/>
  <c r="H118" i="1"/>
  <c r="M118" i="1"/>
  <c r="J120" i="1" s="1"/>
  <c r="E120" i="1" l="1"/>
  <c r="G120" i="1"/>
  <c r="E350" i="1"/>
  <c r="E411" i="1"/>
  <c r="E178" i="1"/>
  <c r="L411" i="1"/>
  <c r="G411" i="1"/>
  <c r="L350" i="1"/>
  <c r="K350" i="1"/>
  <c r="F350" i="1"/>
  <c r="L178" i="1"/>
  <c r="K178" i="1"/>
  <c r="F178" i="1"/>
  <c r="L120" i="1"/>
  <c r="M61" i="1" l="1"/>
  <c r="J61" i="1"/>
  <c r="K61" i="1"/>
  <c r="K595" i="1" s="1"/>
  <c r="G602" i="1" s="1"/>
  <c r="L61" i="1"/>
  <c r="M60" i="1"/>
  <c r="J58" i="1"/>
  <c r="K58" i="1"/>
  <c r="L58" i="1"/>
  <c r="M34" i="1"/>
  <c r="M595" i="1" l="1"/>
  <c r="M599" i="1" s="1"/>
  <c r="K597" i="1"/>
  <c r="L604" i="1"/>
  <c r="K604" i="1"/>
  <c r="M58" i="1"/>
  <c r="J60" i="1" l="1"/>
  <c r="E61" i="1" l="1"/>
  <c r="E58" i="1" l="1"/>
  <c r="G61" i="1" l="1"/>
  <c r="G595" i="1" s="1"/>
  <c r="F61" i="1"/>
  <c r="F595" i="1" l="1"/>
  <c r="L595" i="1" s="1"/>
  <c r="L597" i="1" s="1"/>
  <c r="G597" i="1"/>
  <c r="F604" i="1"/>
  <c r="G604" i="1"/>
  <c r="H60" i="1"/>
  <c r="G58" i="1"/>
  <c r="F58" i="1"/>
  <c r="F597" i="1" l="1"/>
  <c r="H58" i="1"/>
  <c r="E60" i="1" s="1"/>
  <c r="J208" i="1" l="1"/>
  <c r="J232" i="1" s="1"/>
  <c r="E208" i="1"/>
  <c r="E232" i="1" s="1"/>
  <c r="E234" i="1" l="1"/>
  <c r="H234" i="1" s="1"/>
  <c r="E237" i="1"/>
  <c r="J234" i="1"/>
  <c r="J237" i="1"/>
  <c r="J595" i="1" l="1"/>
  <c r="J597" i="1" s="1"/>
  <c r="M597" i="1" s="1"/>
  <c r="E595" i="1"/>
  <c r="E597" i="1" s="1"/>
  <c r="M234" i="1"/>
  <c r="J236" i="1" s="1"/>
  <c r="H597" i="1" l="1"/>
  <c r="E599" i="1" s="1"/>
  <c r="K236" i="1"/>
  <c r="L236" i="1"/>
  <c r="L599" i="1"/>
  <c r="K599" i="1"/>
  <c r="J599" i="1"/>
  <c r="J563" i="1" l="1"/>
  <c r="E563" i="1"/>
  <c r="E586" i="1" s="1"/>
  <c r="J591" i="1" l="1"/>
  <c r="J602" i="1" s="1"/>
  <c r="J604" i="1" s="1"/>
  <c r="M604" i="1" s="1"/>
  <c r="J586" i="1"/>
  <c r="J588" i="1" s="1"/>
  <c r="E588" i="1"/>
  <c r="E591" i="1"/>
  <c r="E602" i="1" s="1"/>
  <c r="E604" i="1" s="1"/>
  <c r="M588" i="1" l="1"/>
  <c r="H604" i="1"/>
  <c r="J606" i="1"/>
  <c r="H588" i="1"/>
  <c r="E590" i="1" s="1"/>
  <c r="F606" i="1" l="1"/>
  <c r="G606" i="1"/>
  <c r="E606" i="1"/>
  <c r="J590" i="1"/>
</calcChain>
</file>

<file path=xl/sharedStrings.xml><?xml version="1.0" encoding="utf-8"?>
<sst xmlns="http://schemas.openxmlformats.org/spreadsheetml/2006/main" count="716" uniqueCount="177">
  <si>
    <t>№ тех. карты</t>
  </si>
  <si>
    <t>Наименование блюд</t>
  </si>
  <si>
    <t>№2.25</t>
  </si>
  <si>
    <t>№8.21</t>
  </si>
  <si>
    <t>№10.2</t>
  </si>
  <si>
    <t>№12.6</t>
  </si>
  <si>
    <t>Хлеб ржаной</t>
  </si>
  <si>
    <t>6-10 лет</t>
  </si>
  <si>
    <t>№2.10</t>
  </si>
  <si>
    <t>сметана к первому блюду</t>
  </si>
  <si>
    <t>№10.9</t>
  </si>
  <si>
    <t>Пюре картофельное</t>
  </si>
  <si>
    <t>Чай с сахаром</t>
  </si>
  <si>
    <t>№10.18</t>
  </si>
  <si>
    <t>№13.2</t>
  </si>
  <si>
    <t>11-18 лет</t>
  </si>
  <si>
    <t>№2.18</t>
  </si>
  <si>
    <t>ф</t>
  </si>
  <si>
    <t>№13.6</t>
  </si>
  <si>
    <t>Кофейный напиток с молоком</t>
  </si>
  <si>
    <t>Сок фруктовый (нектар фруктовый)</t>
  </si>
  <si>
    <t>Фрукты</t>
  </si>
  <si>
    <t>ПРИМЕРНЫЕ ДВУХНЕДЕЛЬНЫЕ РАЦИОНЫ ПИТАНИЯ ДЛЯ УЧАЩИХСЯ 1-11 КЛАССОВ</t>
  </si>
  <si>
    <t xml:space="preserve">ОБЕД </t>
  </si>
  <si>
    <t xml:space="preserve"> ПОЛДНИК</t>
  </si>
  <si>
    <t>УЖИН</t>
  </si>
  <si>
    <t>Энергетическая ценность, ккал</t>
  </si>
  <si>
    <t>Выход, г</t>
  </si>
  <si>
    <t>Белки, г</t>
  </si>
  <si>
    <t>Жиры, г</t>
  </si>
  <si>
    <t>Углеводы, г</t>
  </si>
  <si>
    <t xml:space="preserve">1-я НЕДЕЛЯ </t>
  </si>
  <si>
    <t xml:space="preserve">1 ДЕНЬ  </t>
  </si>
  <si>
    <t>Итого:</t>
  </si>
  <si>
    <t>Калорийность за счет Б,Ж,У</t>
  </si>
  <si>
    <t>ИТОГО, при 3-разовом питании за день, количество Б,Ж,У, калорийность</t>
  </si>
  <si>
    <t>Доля в обеспечении калорийности рациона за счет Б,Ж,У, калорийность в % от суточной</t>
  </si>
  <si>
    <t>Норма калорийности на день</t>
  </si>
  <si>
    <t xml:space="preserve">2 ДЕНЬ  </t>
  </si>
  <si>
    <t xml:space="preserve">3 ДЕНЬ  </t>
  </si>
  <si>
    <t xml:space="preserve">4 ДЕНЬ  </t>
  </si>
  <si>
    <t xml:space="preserve">5 ДЕНЬ  </t>
  </si>
  <si>
    <t xml:space="preserve">2-я НЕДЕЛЯ </t>
  </si>
  <si>
    <t>ИТОГО, при 2-разовом питании за день, количество Б,Ж,У, калорийность</t>
  </si>
  <si>
    <t>№10.3</t>
  </si>
  <si>
    <t>Рис отварной</t>
  </si>
  <si>
    <t>калорийность в % от суточной</t>
  </si>
  <si>
    <t>№13.4</t>
  </si>
  <si>
    <t>Чай с лимоном</t>
  </si>
  <si>
    <t>200/7</t>
  </si>
  <si>
    <t>ЗАВТРАК</t>
  </si>
  <si>
    <t>Ф</t>
  </si>
  <si>
    <t>№12.10</t>
  </si>
  <si>
    <t>Компот из плодов или ягод сушеных (изюма)</t>
  </si>
  <si>
    <t>Колбаски мясные с сыром (свинина)</t>
  </si>
  <si>
    <t>№8.3</t>
  </si>
  <si>
    <t>Колбаса отварная</t>
  </si>
  <si>
    <t>Какао "Чебурашка"</t>
  </si>
  <si>
    <t>Напиток "Фантастик"</t>
  </si>
  <si>
    <t>№2.21</t>
  </si>
  <si>
    <t>№8.35</t>
  </si>
  <si>
    <t>Митболы с сыром</t>
  </si>
  <si>
    <t>Напиток яблочный</t>
  </si>
  <si>
    <t xml:space="preserve">Салат "Цыпленок" с майонезом </t>
  </si>
  <si>
    <t>№12.8</t>
  </si>
  <si>
    <t>ИТОГО, при 2-разовом питании, количество Б,Ж,У, калорийность</t>
  </si>
  <si>
    <t>№8.11</t>
  </si>
  <si>
    <t>Жаркое по-домашнему (свинина) (м/с) лопатка</t>
  </si>
  <si>
    <t>50/125</t>
  </si>
  <si>
    <t>60/150</t>
  </si>
  <si>
    <t>№10.22</t>
  </si>
  <si>
    <t>Рагу овощное</t>
  </si>
  <si>
    <t>№3.7</t>
  </si>
  <si>
    <t>Картофель и овощи, тушеные в соусе красном осн.</t>
  </si>
  <si>
    <t>Мясные гнезда</t>
  </si>
  <si>
    <t>Рыба запеченая под сыром</t>
  </si>
  <si>
    <t>№2.26</t>
  </si>
  <si>
    <t>№1.76</t>
  </si>
  <si>
    <t>Винегрет овощной</t>
  </si>
  <si>
    <t>№1.70</t>
  </si>
  <si>
    <t>Салат "Здоровье"</t>
  </si>
  <si>
    <t>Напиток "Родничок"</t>
  </si>
  <si>
    <t>Шарлотка с яблоками "Цудоуная"</t>
  </si>
  <si>
    <t xml:space="preserve">Молоко </t>
  </si>
  <si>
    <t>100/15</t>
  </si>
  <si>
    <t>Суп крестьянский с крупой в2 (м/с)(рис.)</t>
  </si>
  <si>
    <t>Котлеты (свинина) лопатка или таз</t>
  </si>
  <si>
    <t>Йогурт (питьевой)</t>
  </si>
  <si>
    <t>Батон</t>
  </si>
  <si>
    <t>№12.1</t>
  </si>
  <si>
    <t xml:space="preserve">Капуста морская моринованная </t>
  </si>
  <si>
    <t>Картофель запеченный по-домашнему (со сметаной)</t>
  </si>
  <si>
    <t>1шт/110</t>
  </si>
  <si>
    <t>Компот из свежих плодов (яблоки)</t>
  </si>
  <si>
    <t xml:space="preserve">Оладьи из печени </t>
  </si>
  <si>
    <t>Щи из свежей капусты с картофелем (м/с)</t>
  </si>
  <si>
    <t>Суп картофельный с бобовыми (м/с)</t>
  </si>
  <si>
    <t>Салат "Цыпленок"с м/р</t>
  </si>
  <si>
    <t>Суп картофельный с макаронными изделиями (м/с)</t>
  </si>
  <si>
    <t xml:space="preserve">Печенье </t>
  </si>
  <si>
    <t>Каша вязкая (перловка)</t>
  </si>
  <si>
    <t>Рассольник ленинградский (м/с)(перловка)</t>
  </si>
  <si>
    <t>Капуста тушеная (м/р)</t>
  </si>
  <si>
    <t>№1.65</t>
  </si>
  <si>
    <t>Салат из свеклы с сыром и чесноком с м/р</t>
  </si>
  <si>
    <t>Доля в обеспечении калорийности рациона за счет Б,Ж,У, калорийность в % от суточной.</t>
  </si>
  <si>
    <t>№10.7</t>
  </si>
  <si>
    <t>Макаронные изделия отварные</t>
  </si>
  <si>
    <t>№9.16</t>
  </si>
  <si>
    <t>Кнели из птицы с рисом (на молоке)</t>
  </si>
  <si>
    <t>Котлета натуральная рубленая из птицы</t>
  </si>
  <si>
    <t>№1.40</t>
  </si>
  <si>
    <t>Салат "Солнечный"</t>
  </si>
  <si>
    <t>Компот из  апельсинов</t>
  </si>
  <si>
    <t xml:space="preserve">Ф </t>
  </si>
  <si>
    <t>Котлета натуральная рубленная "Нежная</t>
  </si>
  <si>
    <t>№10.1</t>
  </si>
  <si>
    <t>Каша рассыпчатая (гречка)</t>
  </si>
  <si>
    <t xml:space="preserve">Хлеб пшеничный </t>
  </si>
  <si>
    <t>№1.19</t>
  </si>
  <si>
    <t>Сыр (порциями)</t>
  </si>
  <si>
    <t>Котлета "Нежность" (тушка)</t>
  </si>
  <si>
    <t>№14.13</t>
  </si>
  <si>
    <t>Пирожки печеные (с молоком сгущенным вареным)</t>
  </si>
  <si>
    <t>Наггетсы "Курочка" (грудка)</t>
  </si>
  <si>
    <t>Творожный десерт</t>
  </si>
  <si>
    <t xml:space="preserve">Сок фруктовый </t>
  </si>
  <si>
    <t>Кукуруза консервированная</t>
  </si>
  <si>
    <t xml:space="preserve">Котлета натуральная рубленая из птицы </t>
  </si>
  <si>
    <t>№7.10</t>
  </si>
  <si>
    <t>Котлеты (биточки) рыбные (на молоке)</t>
  </si>
  <si>
    <t>№2.24</t>
  </si>
  <si>
    <t>Суп картофельный с крупой в3 (м/с)(пшено)</t>
  </si>
  <si>
    <t>№1.64</t>
  </si>
  <si>
    <t>№1.63</t>
  </si>
  <si>
    <t>Салат из овощей с морской капустой</t>
  </si>
  <si>
    <t>Рыбные палочки (тушка)</t>
  </si>
  <si>
    <t>№1.80</t>
  </si>
  <si>
    <t>Салат "Чайка" с маслом растительным</t>
  </si>
  <si>
    <t>Салат "Чайка" с майонезом</t>
  </si>
  <si>
    <t>Грудка цыплят жареная "Каприз" (грудка)</t>
  </si>
  <si>
    <t>№1.47</t>
  </si>
  <si>
    <t>Салат из б/к с м/р (с морковью)</t>
  </si>
  <si>
    <t>Соус томатный (порциями)</t>
  </si>
  <si>
    <t>Голубцы "Цудоуныя"</t>
  </si>
  <si>
    <t>140/ 60</t>
  </si>
  <si>
    <t>175/ 75</t>
  </si>
  <si>
    <t>№2.3</t>
  </si>
  <si>
    <t>Борщ с картофелем в1 (м/с)</t>
  </si>
  <si>
    <t xml:space="preserve">Ф№ 12 </t>
  </si>
  <si>
    <t>ф№25</t>
  </si>
  <si>
    <t>Блинчики «Ажурные»  с молоком сгущенным</t>
  </si>
  <si>
    <t>Конвертики с сыром</t>
  </si>
  <si>
    <t>№13.5</t>
  </si>
  <si>
    <t>Чай с молоком</t>
  </si>
  <si>
    <t xml:space="preserve">Салат морской и б/к капусты </t>
  </si>
  <si>
    <t>№5.9</t>
  </si>
  <si>
    <t>Драчена</t>
  </si>
  <si>
    <t>№5.2</t>
  </si>
  <si>
    <t>Омлет натуральный</t>
  </si>
  <si>
    <t>№14.9</t>
  </si>
  <si>
    <t xml:space="preserve">Оладьи (на молоке) (м/р) со сметаной </t>
  </si>
  <si>
    <t>Шницели (свинина) лопатка или таз</t>
  </si>
  <si>
    <t xml:space="preserve">№13.6 </t>
  </si>
  <si>
    <t xml:space="preserve">Какао с молоком </t>
  </si>
  <si>
    <t>№13.10</t>
  </si>
  <si>
    <t>Кефир</t>
  </si>
  <si>
    <t>№6.7</t>
  </si>
  <si>
    <t>Запеканка из творога со сметаной</t>
  </si>
  <si>
    <t>№4.1</t>
  </si>
  <si>
    <t>Каша молочная вязкая (гречка)</t>
  </si>
  <si>
    <t xml:space="preserve">Вафли </t>
  </si>
  <si>
    <t xml:space="preserve">Горошек зеленый консервированный </t>
  </si>
  <si>
    <t>С-витамин: 6-10 - 0,05 гр, 11-18 - 0,07 гр. (ЧАЭС)</t>
  </si>
  <si>
    <t>НА ЗИМНЕ-ВЕСЕННИЙ ПЕРИОД 2024/2025 УЧЕБНОГО ГОДА</t>
  </si>
  <si>
    <t>№12.14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</si>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</sst>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77"/>
      <color theme="1"/>
      <name val="Times New Roman"/>
      <family val="1"/>
      <charset val="204"/>
    </font>
    <font>
      <b/>
      <sz val="7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4">
    <xf numFmtId="0" fontId="0" fillId="0" borderId="0" xfId="0"/>
    <xf numFmtId="1" fontId="3" fillId="0" borderId="21" xfId="1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1" fontId="3" fillId="0" borderId="0" xfId="0" applyNumberFormat="1" applyFont="1" applyFill="1"/>
    <xf numFmtId="164" fontId="2" fillId="0" borderId="0" xfId="0" applyNumberFormat="1" applyFont="1" applyFill="1"/>
    <xf numFmtId="0" fontId="3" fillId="0" borderId="0" xfId="0" applyNumberFormat="1" applyFont="1" applyFill="1"/>
    <xf numFmtId="0" fontId="2" fillId="0" borderId="0" xfId="1" applyFont="1" applyFill="1" applyAlignment="1"/>
    <xf numFmtId="1" fontId="3" fillId="0" borderId="0" xfId="1" applyNumberFormat="1" applyFont="1" applyFill="1" applyBorder="1"/>
    <xf numFmtId="164" fontId="2" fillId="0" borderId="0" xfId="1" applyNumberFormat="1" applyFont="1" applyFill="1"/>
    <xf numFmtId="1" fontId="3" fillId="0" borderId="0" xfId="1" applyNumberFormat="1" applyFont="1" applyFill="1"/>
    <xf numFmtId="0" fontId="3" fillId="0" borderId="15" xfId="1" applyFont="1" applyFill="1" applyBorder="1" applyAlignment="1">
      <alignment wrapText="1"/>
    </xf>
    <xf numFmtId="1" fontId="3" fillId="0" borderId="10" xfId="1" applyNumberFormat="1" applyFont="1" applyFill="1" applyBorder="1"/>
    <xf numFmtId="164" fontId="3" fillId="0" borderId="10" xfId="1" applyNumberFormat="1" applyFont="1" applyFill="1" applyBorder="1"/>
    <xf numFmtId="164" fontId="3" fillId="0" borderId="6" xfId="1" applyNumberFormat="1" applyFont="1" applyFill="1" applyBorder="1"/>
    <xf numFmtId="1" fontId="3" fillId="0" borderId="5" xfId="1" applyNumberFormat="1" applyFont="1" applyFill="1" applyBorder="1"/>
    <xf numFmtId="0" fontId="3" fillId="0" borderId="23" xfId="1" applyFont="1" applyFill="1" applyBorder="1" applyAlignment="1">
      <alignment wrapText="1"/>
    </xf>
    <xf numFmtId="1" fontId="2" fillId="0" borderId="31" xfId="1" applyNumberFormat="1" applyFont="1" applyFill="1" applyBorder="1" applyAlignment="1">
      <alignment textRotation="90" wrapText="1"/>
    </xf>
    <xf numFmtId="164" fontId="2" fillId="0" borderId="12" xfId="1" applyNumberFormat="1" applyFont="1" applyFill="1" applyBorder="1" applyAlignment="1">
      <alignment textRotation="90" wrapText="1"/>
    </xf>
    <xf numFmtId="164" fontId="2" fillId="0" borderId="13" xfId="1" applyNumberFormat="1" applyFont="1" applyFill="1" applyBorder="1" applyAlignment="1">
      <alignment textRotation="90" wrapText="1"/>
    </xf>
    <xf numFmtId="0" fontId="2" fillId="0" borderId="20" xfId="1" applyFont="1" applyFill="1" applyBorder="1"/>
    <xf numFmtId="0" fontId="2" fillId="0" borderId="0" xfId="1" applyFont="1" applyFill="1" applyBorder="1" applyAlignment="1">
      <alignment wrapText="1"/>
    </xf>
    <xf numFmtId="164" fontId="2" fillId="0" borderId="1" xfId="1" applyNumberFormat="1" applyFont="1" applyFill="1" applyBorder="1"/>
    <xf numFmtId="164" fontId="2" fillId="0" borderId="22" xfId="1" applyNumberFormat="1" applyFont="1" applyFill="1" applyBorder="1"/>
    <xf numFmtId="0" fontId="3" fillId="0" borderId="21" xfId="1" applyNumberFormat="1" applyFont="1" applyFill="1" applyBorder="1"/>
    <xf numFmtId="1" fontId="3" fillId="0" borderId="40" xfId="1" applyNumberFormat="1" applyFont="1" applyFill="1" applyBorder="1"/>
    <xf numFmtId="164" fontId="2" fillId="0" borderId="41" xfId="1" applyNumberFormat="1" applyFont="1" applyFill="1" applyBorder="1"/>
    <xf numFmtId="164" fontId="2" fillId="0" borderId="42" xfId="1" applyNumberFormat="1" applyFont="1" applyFill="1" applyBorder="1"/>
    <xf numFmtId="0" fontId="3" fillId="0" borderId="30" xfId="1" applyFont="1" applyFill="1" applyBorder="1"/>
    <xf numFmtId="0" fontId="3" fillId="0" borderId="7" xfId="1" applyFont="1" applyFill="1" applyBorder="1" applyAlignment="1">
      <alignment wrapText="1"/>
    </xf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0" borderId="14" xfId="1" applyNumberFormat="1" applyFont="1" applyFill="1" applyBorder="1"/>
    <xf numFmtId="164" fontId="3" fillId="0" borderId="13" xfId="1" applyNumberFormat="1" applyFont="1" applyFill="1" applyBorder="1"/>
    <xf numFmtId="0" fontId="2" fillId="0" borderId="30" xfId="1" applyFont="1" applyFill="1" applyBorder="1"/>
    <xf numFmtId="0" fontId="2" fillId="0" borderId="7" xfId="1" applyFont="1" applyFill="1" applyBorder="1" applyAlignment="1">
      <alignment wrapText="1"/>
    </xf>
    <xf numFmtId="164" fontId="2" fillId="0" borderId="11" xfId="1" applyNumberFormat="1" applyFont="1" applyFill="1" applyBorder="1"/>
    <xf numFmtId="164" fontId="2" fillId="0" borderId="12" xfId="1" applyNumberFormat="1" applyFont="1" applyFill="1" applyBorder="1"/>
    <xf numFmtId="164" fontId="2" fillId="0" borderId="14" xfId="1" applyNumberFormat="1" applyFont="1" applyFill="1" applyBorder="1"/>
    <xf numFmtId="164" fontId="2" fillId="0" borderId="27" xfId="1" applyNumberFormat="1" applyFont="1" applyFill="1" applyBorder="1"/>
    <xf numFmtId="164" fontId="2" fillId="0" borderId="28" xfId="1" applyNumberFormat="1" applyFont="1" applyFill="1" applyBorder="1"/>
    <xf numFmtId="164" fontId="2" fillId="0" borderId="29" xfId="1" applyNumberFormat="1" applyFont="1" applyFill="1" applyBorder="1"/>
    <xf numFmtId="164" fontId="2" fillId="0" borderId="13" xfId="1" applyNumberFormat="1" applyFont="1" applyFill="1" applyBorder="1"/>
    <xf numFmtId="0" fontId="3" fillId="0" borderId="20" xfId="1" applyFont="1" applyFill="1" applyBorder="1"/>
    <xf numFmtId="0" fontId="3" fillId="0" borderId="0" xfId="1" applyFont="1" applyFill="1" applyBorder="1" applyAlignment="1">
      <alignment wrapText="1"/>
    </xf>
    <xf numFmtId="1" fontId="3" fillId="0" borderId="16" xfId="1" applyNumberFormat="1" applyFont="1" applyFill="1" applyBorder="1"/>
    <xf numFmtId="164" fontId="3" fillId="0" borderId="2" xfId="1" applyNumberFormat="1" applyFont="1" applyFill="1" applyBorder="1"/>
    <xf numFmtId="164" fontId="3" fillId="0" borderId="4" xfId="1" applyNumberFormat="1" applyFont="1" applyFill="1" applyBorder="1"/>
    <xf numFmtId="1" fontId="3" fillId="0" borderId="33" xfId="1" applyNumberFormat="1" applyFont="1" applyFill="1" applyBorder="1"/>
    <xf numFmtId="164" fontId="3" fillId="0" borderId="34" xfId="1" applyNumberFormat="1" applyFont="1" applyFill="1" applyBorder="1"/>
    <xf numFmtId="164" fontId="3" fillId="0" borderId="35" xfId="1" applyNumberFormat="1" applyFont="1" applyFill="1" applyBorder="1"/>
    <xf numFmtId="164" fontId="2" fillId="0" borderId="3" xfId="1" applyNumberFormat="1" applyFont="1" applyFill="1" applyBorder="1"/>
    <xf numFmtId="0" fontId="2" fillId="0" borderId="23" xfId="1" applyFont="1" applyFill="1" applyBorder="1"/>
    <xf numFmtId="1" fontId="3" fillId="0" borderId="27" xfId="1" applyNumberFormat="1" applyFont="1" applyFill="1" applyBorder="1"/>
    <xf numFmtId="164" fontId="2" fillId="0" borderId="45" xfId="1" applyNumberFormat="1" applyFont="1" applyFill="1" applyBorder="1"/>
    <xf numFmtId="1" fontId="3" fillId="0" borderId="24" xfId="1" applyNumberFormat="1" applyFont="1" applyFill="1" applyBorder="1"/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0" fontId="3" fillId="0" borderId="20" xfId="1" applyFont="1" applyFill="1" applyBorder="1" applyAlignment="1">
      <alignment horizontal="center" wrapText="1"/>
    </xf>
    <xf numFmtId="1" fontId="3" fillId="0" borderId="16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3" fillId="0" borderId="36" xfId="1" applyNumberFormat="1" applyFont="1" applyFill="1" applyBorder="1" applyAlignment="1"/>
    <xf numFmtId="1" fontId="3" fillId="0" borderId="33" xfId="1" applyNumberFormat="1" applyFont="1" applyFill="1" applyBorder="1" applyAlignment="1"/>
    <xf numFmtId="164" fontId="3" fillId="0" borderId="34" xfId="1" applyNumberFormat="1" applyFont="1" applyFill="1" applyBorder="1" applyAlignment="1"/>
    <xf numFmtId="164" fontId="3" fillId="0" borderId="35" xfId="1" applyNumberFormat="1" applyFont="1" applyFill="1" applyBorder="1" applyAlignment="1"/>
    <xf numFmtId="0" fontId="2" fillId="0" borderId="20" xfId="1" applyFont="1" applyFill="1" applyBorder="1" applyAlignment="1">
      <alignment horizontal="center" wrapText="1"/>
    </xf>
    <xf numFmtId="1" fontId="3" fillId="0" borderId="21" xfId="1" applyNumberFormat="1" applyFont="1" applyFill="1" applyBorder="1" applyAlignment="1"/>
    <xf numFmtId="164" fontId="2" fillId="0" borderId="1" xfId="1" applyNumberFormat="1" applyFont="1" applyFill="1" applyBorder="1" applyAlignment="1"/>
    <xf numFmtId="164" fontId="2" fillId="0" borderId="22" xfId="1" applyNumberFormat="1" applyFont="1" applyFill="1" applyBorder="1" applyAlignment="1"/>
    <xf numFmtId="1" fontId="3" fillId="0" borderId="37" xfId="1" applyNumberFormat="1" applyFont="1" applyFill="1" applyBorder="1" applyAlignment="1"/>
    <xf numFmtId="164" fontId="2" fillId="0" borderId="38" xfId="1" applyNumberFormat="1" applyFont="1" applyFill="1" applyBorder="1" applyAlignment="1"/>
    <xf numFmtId="164" fontId="2" fillId="0" borderId="39" xfId="1" applyNumberFormat="1" applyFont="1" applyFill="1" applyBorder="1" applyAlignment="1"/>
    <xf numFmtId="0" fontId="3" fillId="0" borderId="30" xfId="1" applyFont="1" applyFill="1" applyBorder="1" applyAlignment="1">
      <alignment horizontal="center" textRotation="90" wrapText="1"/>
    </xf>
    <xf numFmtId="1" fontId="3" fillId="0" borderId="11" xfId="1" applyNumberFormat="1" applyFont="1" applyFill="1" applyBorder="1" applyAlignment="1"/>
    <xf numFmtId="164" fontId="3" fillId="0" borderId="12" xfId="1" applyNumberFormat="1" applyFont="1" applyFill="1" applyBorder="1" applyAlignment="1"/>
    <xf numFmtId="164" fontId="3" fillId="0" borderId="13" xfId="1" applyNumberFormat="1" applyFont="1" applyFill="1" applyBorder="1" applyAlignment="1"/>
    <xf numFmtId="164" fontId="3" fillId="0" borderId="11" xfId="1" applyNumberFormat="1" applyFont="1" applyFill="1" applyBorder="1" applyAlignment="1"/>
    <xf numFmtId="0" fontId="3" fillId="0" borderId="15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3" fillId="0" borderId="37" xfId="1" applyFont="1" applyFill="1" applyBorder="1" applyAlignment="1">
      <alignment horizontal="center" wrapText="1"/>
    </xf>
    <xf numFmtId="0" fontId="3" fillId="0" borderId="38" xfId="1" applyFont="1" applyFill="1" applyBorder="1" applyAlignment="1">
      <alignment horizontal="center" wrapText="1"/>
    </xf>
    <xf numFmtId="0" fontId="3" fillId="0" borderId="39" xfId="1" applyFont="1" applyFill="1" applyBorder="1" applyAlignment="1">
      <alignment horizontal="center" wrapText="1"/>
    </xf>
    <xf numFmtId="0" fontId="3" fillId="0" borderId="33" xfId="1" applyFont="1" applyFill="1" applyBorder="1" applyAlignment="1">
      <alignment horizontal="center" wrapText="1"/>
    </xf>
    <xf numFmtId="0" fontId="3" fillId="0" borderId="34" xfId="1" applyFont="1" applyFill="1" applyBorder="1" applyAlignment="1">
      <alignment horizontal="center" wrapText="1"/>
    </xf>
    <xf numFmtId="0" fontId="3" fillId="0" borderId="35" xfId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20" xfId="1" applyFont="1" applyFill="1" applyBorder="1" applyAlignment="1">
      <alignment horizontal="left" wrapText="1"/>
    </xf>
    <xf numFmtId="0" fontId="2" fillId="0" borderId="23" xfId="1" applyFont="1" applyFill="1" applyBorder="1" applyAlignment="1">
      <alignment horizontal="center" wrapText="1"/>
    </xf>
    <xf numFmtId="0" fontId="2" fillId="0" borderId="48" xfId="1" applyFont="1" applyFill="1" applyBorder="1" applyAlignment="1">
      <alignment wrapText="1"/>
    </xf>
    <xf numFmtId="1" fontId="3" fillId="0" borderId="24" xfId="1" applyNumberFormat="1" applyFont="1" applyFill="1" applyBorder="1" applyAlignment="1"/>
    <xf numFmtId="164" fontId="2" fillId="0" borderId="25" xfId="1" applyNumberFormat="1" applyFont="1" applyFill="1" applyBorder="1" applyAlignment="1"/>
    <xf numFmtId="164" fontId="2" fillId="0" borderId="26" xfId="1" applyNumberFormat="1" applyFont="1" applyFill="1" applyBorder="1" applyAlignment="1"/>
    <xf numFmtId="0" fontId="3" fillId="0" borderId="48" xfId="1" applyFont="1" applyFill="1" applyBorder="1" applyAlignment="1">
      <alignment wrapText="1"/>
    </xf>
    <xf numFmtId="1" fontId="3" fillId="0" borderId="27" xfId="1" applyNumberFormat="1" applyFont="1" applyFill="1" applyBorder="1" applyAlignment="1"/>
    <xf numFmtId="164" fontId="3" fillId="0" borderId="28" xfId="1" applyNumberFormat="1" applyFont="1" applyFill="1" applyBorder="1" applyAlignment="1"/>
    <xf numFmtId="164" fontId="3" fillId="0" borderId="29" xfId="1" applyNumberFormat="1" applyFont="1" applyFill="1" applyBorder="1" applyAlignment="1"/>
    <xf numFmtId="1" fontId="3" fillId="0" borderId="47" xfId="1" applyNumberFormat="1" applyFont="1" applyFill="1" applyBorder="1" applyAlignment="1"/>
    <xf numFmtId="164" fontId="3" fillId="0" borderId="31" xfId="1" applyNumberFormat="1" applyFont="1" applyFill="1" applyBorder="1" applyAlignment="1"/>
    <xf numFmtId="164" fontId="3" fillId="0" borderId="7" xfId="1" applyNumberFormat="1" applyFont="1" applyFill="1" applyBorder="1" applyAlignment="1"/>
    <xf numFmtId="164" fontId="3" fillId="0" borderId="8" xfId="1" applyNumberFormat="1" applyFont="1" applyFill="1" applyBorder="1" applyAlignment="1"/>
    <xf numFmtId="0" fontId="3" fillId="0" borderId="15" xfId="1" applyFont="1" applyFill="1" applyBorder="1"/>
    <xf numFmtId="0" fontId="2" fillId="0" borderId="10" xfId="1" applyFont="1" applyFill="1" applyBorder="1" applyAlignment="1">
      <alignment wrapText="1"/>
    </xf>
    <xf numFmtId="1" fontId="3" fillId="0" borderId="17" xfId="1" applyNumberFormat="1" applyFont="1" applyFill="1" applyBorder="1"/>
    <xf numFmtId="164" fontId="3" fillId="0" borderId="43" xfId="1" applyNumberFormat="1" applyFont="1" applyFill="1" applyBorder="1"/>
    <xf numFmtId="1" fontId="3" fillId="0" borderId="11" xfId="1" applyNumberFormat="1" applyFont="1" applyFill="1" applyBorder="1"/>
    <xf numFmtId="164" fontId="3" fillId="0" borderId="31" xfId="1" applyNumberFormat="1" applyFont="1" applyFill="1" applyBorder="1"/>
    <xf numFmtId="164" fontId="3" fillId="0" borderId="8" xfId="1" applyNumberFormat="1" applyFont="1" applyFill="1" applyBorder="1"/>
    <xf numFmtId="0" fontId="3" fillId="0" borderId="5" xfId="1" applyFont="1" applyFill="1" applyBorder="1"/>
    <xf numFmtId="164" fontId="3" fillId="0" borderId="18" xfId="1" applyNumberFormat="1" applyFont="1" applyFill="1" applyBorder="1"/>
    <xf numFmtId="164" fontId="3" fillId="0" borderId="32" xfId="1" applyNumberFormat="1" applyFont="1" applyFill="1" applyBorder="1"/>
    <xf numFmtId="164" fontId="3" fillId="0" borderId="19" xfId="1" applyNumberFormat="1" applyFont="1" applyFill="1" applyBorder="1"/>
    <xf numFmtId="0" fontId="3" fillId="0" borderId="44" xfId="1" applyFont="1" applyFill="1" applyBorder="1"/>
    <xf numFmtId="0" fontId="3" fillId="0" borderId="30" xfId="1" applyFont="1" applyFill="1" applyBorder="1" applyAlignment="1">
      <alignment wrapText="1"/>
    </xf>
    <xf numFmtId="0" fontId="3" fillId="0" borderId="9" xfId="1" applyFont="1" applyFill="1" applyBorder="1"/>
    <xf numFmtId="0" fontId="3" fillId="0" borderId="20" xfId="1" applyFont="1" applyFill="1" applyBorder="1" applyAlignment="1">
      <alignment wrapText="1"/>
    </xf>
    <xf numFmtId="164" fontId="3" fillId="0" borderId="36" xfId="1" applyNumberFormat="1" applyFont="1" applyFill="1" applyBorder="1"/>
    <xf numFmtId="1" fontId="3" fillId="0" borderId="18" xfId="1" applyNumberFormat="1" applyFont="1" applyFill="1" applyBorder="1"/>
    <xf numFmtId="1" fontId="3" fillId="0" borderId="32" xfId="1" applyNumberFormat="1" applyFont="1" applyFill="1" applyBorder="1"/>
    <xf numFmtId="1" fontId="3" fillId="0" borderId="12" xfId="1" applyNumberFormat="1" applyFont="1" applyFill="1" applyBorder="1"/>
    <xf numFmtId="1" fontId="3" fillId="0" borderId="13" xfId="1" applyNumberFormat="1" applyFont="1" applyFill="1" applyBorder="1"/>
    <xf numFmtId="0" fontId="3" fillId="0" borderId="11" xfId="1" applyFont="1" applyFill="1" applyBorder="1"/>
    <xf numFmtId="0" fontId="3" fillId="0" borderId="12" xfId="1" applyFont="1" applyFill="1" applyBorder="1" applyAlignment="1">
      <alignment wrapText="1"/>
    </xf>
    <xf numFmtId="0" fontId="3" fillId="0" borderId="0" xfId="1" applyFont="1" applyFill="1" applyBorder="1"/>
    <xf numFmtId="164" fontId="3" fillId="0" borderId="0" xfId="1" applyNumberFormat="1" applyFont="1" applyFill="1" applyBorder="1"/>
    <xf numFmtId="1" fontId="2" fillId="0" borderId="31" xfId="1" applyNumberFormat="1" applyFont="1" applyFill="1" applyBorder="1" applyAlignment="1">
      <alignment textRotation="90"/>
    </xf>
    <xf numFmtId="164" fontId="2" fillId="0" borderId="12" xfId="1" applyNumberFormat="1" applyFont="1" applyFill="1" applyBorder="1" applyAlignment="1">
      <alignment textRotation="90"/>
    </xf>
    <xf numFmtId="164" fontId="2" fillId="0" borderId="34" xfId="1" applyNumberFormat="1" applyFont="1" applyFill="1" applyBorder="1"/>
    <xf numFmtId="164" fontId="2" fillId="0" borderId="35" xfId="1" applyNumberFormat="1" applyFont="1" applyFill="1" applyBorder="1"/>
    <xf numFmtId="1" fontId="3" fillId="0" borderId="40" xfId="1" applyNumberFormat="1" applyFont="1" applyFill="1" applyBorder="1" applyAlignment="1"/>
    <xf numFmtId="164" fontId="3" fillId="0" borderId="41" xfId="1" applyNumberFormat="1" applyFont="1" applyFill="1" applyBorder="1" applyAlignment="1"/>
    <xf numFmtId="164" fontId="3" fillId="0" borderId="42" xfId="1" applyNumberFormat="1" applyFont="1" applyFill="1" applyBorder="1" applyAlignment="1"/>
    <xf numFmtId="164" fontId="3" fillId="0" borderId="25" xfId="1" applyNumberFormat="1" applyFont="1" applyFill="1" applyBorder="1" applyAlignment="1"/>
    <xf numFmtId="164" fontId="3" fillId="0" borderId="26" xfId="1" applyNumberFormat="1" applyFont="1" applyFill="1" applyBorder="1" applyAlignment="1"/>
    <xf numFmtId="164" fontId="3" fillId="0" borderId="4" xfId="1" applyNumberFormat="1" applyFont="1" applyFill="1" applyBorder="1" applyAlignment="1"/>
    <xf numFmtId="1" fontId="3" fillId="0" borderId="17" xfId="1" applyNumberFormat="1" applyFont="1" applyFill="1" applyBorder="1" applyAlignment="1"/>
    <xf numFmtId="164" fontId="3" fillId="0" borderId="18" xfId="1" applyNumberFormat="1" applyFont="1" applyFill="1" applyBorder="1" applyAlignment="1"/>
    <xf numFmtId="164" fontId="3" fillId="0" borderId="19" xfId="1" applyNumberFormat="1" applyFont="1" applyFill="1" applyBorder="1" applyAlignment="1"/>
    <xf numFmtId="1" fontId="3" fillId="0" borderId="21" xfId="1" applyNumberFormat="1" applyFont="1" applyFill="1" applyBorder="1" applyAlignment="1">
      <alignment horizontal="right"/>
    </xf>
    <xf numFmtId="164" fontId="3" fillId="0" borderId="14" xfId="1" applyNumberFormat="1" applyFont="1" applyFill="1" applyBorder="1" applyAlignment="1"/>
    <xf numFmtId="0" fontId="3" fillId="0" borderId="5" xfId="1" applyFont="1" applyFill="1" applyBorder="1" applyAlignment="1">
      <alignment wrapText="1"/>
    </xf>
    <xf numFmtId="1" fontId="3" fillId="0" borderId="19" xfId="1" applyNumberFormat="1" applyFont="1" applyFill="1" applyBorder="1"/>
    <xf numFmtId="1" fontId="3" fillId="0" borderId="31" xfId="1" applyNumberFormat="1" applyFont="1" applyFill="1" applyBorder="1"/>
    <xf numFmtId="0" fontId="3" fillId="0" borderId="14" xfId="1" applyFont="1" applyFill="1" applyBorder="1" applyAlignment="1">
      <alignment wrapText="1"/>
    </xf>
    <xf numFmtId="164" fontId="2" fillId="0" borderId="46" xfId="1" applyNumberFormat="1" applyFont="1" applyFill="1" applyBorder="1" applyAlignment="1"/>
    <xf numFmtId="0" fontId="3" fillId="0" borderId="24" xfId="1" applyNumberFormat="1" applyFont="1" applyFill="1" applyBorder="1"/>
    <xf numFmtId="164" fontId="2" fillId="0" borderId="3" xfId="1" applyNumberFormat="1" applyFont="1" applyFill="1" applyBorder="1" applyAlignment="1"/>
    <xf numFmtId="1" fontId="3" fillId="0" borderId="37" xfId="1" applyNumberFormat="1" applyFont="1" applyFill="1" applyBorder="1" applyAlignment="1">
      <alignment horizontal="right"/>
    </xf>
    <xf numFmtId="164" fontId="2" fillId="0" borderId="28" xfId="1" applyNumberFormat="1" applyFont="1" applyFill="1" applyBorder="1" applyAlignment="1"/>
    <xf numFmtId="164" fontId="2" fillId="0" borderId="29" xfId="1" applyNumberFormat="1" applyFont="1" applyFill="1" applyBorder="1" applyAlignment="1"/>
    <xf numFmtId="1" fontId="2" fillId="0" borderId="0" xfId="1" applyNumberFormat="1" applyFont="1" applyFill="1" applyBorder="1"/>
    <xf numFmtId="164" fontId="2" fillId="0" borderId="0" xfId="1" applyNumberFormat="1" applyFont="1" applyFill="1" applyBorder="1"/>
    <xf numFmtId="164" fontId="2" fillId="0" borderId="2" xfId="1" applyNumberFormat="1" applyFont="1" applyFill="1" applyBorder="1" applyAlignment="1"/>
    <xf numFmtId="164" fontId="2" fillId="0" borderId="4" xfId="1" applyNumberFormat="1" applyFont="1" applyFill="1" applyBorder="1" applyAlignment="1"/>
    <xf numFmtId="1" fontId="3" fillId="0" borderId="21" xfId="1" applyNumberFormat="1" applyFont="1" applyFill="1" applyBorder="1" applyAlignment="1">
      <alignment horizontal="right" wrapText="1"/>
    </xf>
    <xf numFmtId="1" fontId="3" fillId="0" borderId="37" xfId="1" applyNumberFormat="1" applyFont="1" applyFill="1" applyBorder="1"/>
    <xf numFmtId="164" fontId="2" fillId="0" borderId="38" xfId="1" applyNumberFormat="1" applyFont="1" applyFill="1" applyBorder="1"/>
    <xf numFmtId="164" fontId="2" fillId="0" borderId="46" xfId="1" applyNumberFormat="1" applyFont="1" applyFill="1" applyBorder="1"/>
    <xf numFmtId="164" fontId="2" fillId="0" borderId="39" xfId="1" applyNumberFormat="1" applyFont="1" applyFill="1" applyBorder="1"/>
    <xf numFmtId="164" fontId="2" fillId="0" borderId="34" xfId="1" applyNumberFormat="1" applyFont="1" applyFill="1" applyBorder="1" applyAlignment="1"/>
    <xf numFmtId="164" fontId="2" fillId="0" borderId="35" xfId="1" applyNumberFormat="1" applyFont="1" applyFill="1" applyBorder="1" applyAlignment="1"/>
    <xf numFmtId="164" fontId="3" fillId="0" borderId="16" xfId="1" applyNumberFormat="1" applyFont="1" applyFill="1" applyBorder="1"/>
    <xf numFmtId="164" fontId="2" fillId="0" borderId="49" xfId="1" applyNumberFormat="1" applyFont="1" applyFill="1" applyBorder="1"/>
    <xf numFmtId="164" fontId="2" fillId="0" borderId="31" xfId="1" applyNumberFormat="1" applyFont="1" applyFill="1" applyBorder="1"/>
    <xf numFmtId="164" fontId="2" fillId="0" borderId="8" xfId="1" applyNumberFormat="1" applyFont="1" applyFill="1" applyBorder="1"/>
    <xf numFmtId="164" fontId="3" fillId="0" borderId="17" xfId="1" applyNumberFormat="1" applyFont="1" applyFill="1" applyBorder="1"/>
    <xf numFmtId="0" fontId="2" fillId="0" borderId="30" xfId="1" applyFont="1" applyFill="1" applyBorder="1" applyAlignment="1">
      <alignment wrapText="1"/>
    </xf>
    <xf numFmtId="0" fontId="3" fillId="0" borderId="17" xfId="1" applyFont="1" applyFill="1" applyBorder="1"/>
    <xf numFmtId="0" fontId="3" fillId="0" borderId="32" xfId="1" applyFont="1" applyFill="1" applyBorder="1" applyAlignment="1">
      <alignment wrapText="1"/>
    </xf>
    <xf numFmtId="164" fontId="2" fillId="0" borderId="43" xfId="1" applyNumberFormat="1" applyFont="1" applyFill="1" applyBorder="1"/>
    <xf numFmtId="1" fontId="2" fillId="0" borderId="11" xfId="1" applyNumberFormat="1" applyFont="1" applyFill="1" applyBorder="1"/>
    <xf numFmtId="1" fontId="2" fillId="0" borderId="14" xfId="1" applyNumberFormat="1" applyFont="1" applyFill="1" applyBorder="1"/>
    <xf numFmtId="1" fontId="2" fillId="0" borderId="13" xfId="1" applyNumberFormat="1" applyFont="1" applyFill="1" applyBorder="1"/>
    <xf numFmtId="0" fontId="2" fillId="0" borderId="0" xfId="1" applyFont="1" applyFill="1"/>
    <xf numFmtId="0" fontId="2" fillId="0" borderId="0" xfId="1" applyFont="1" applyFill="1" applyAlignment="1">
      <alignment wrapText="1"/>
    </xf>
    <xf numFmtId="164" fontId="2" fillId="0" borderId="50" xfId="1" applyNumberFormat="1" applyFont="1" applyFill="1" applyBorder="1"/>
    <xf numFmtId="164" fontId="2" fillId="0" borderId="50" xfId="1" applyNumberFormat="1" applyFont="1" applyFill="1" applyBorder="1" applyAlignment="1"/>
    <xf numFmtId="0" fontId="3" fillId="0" borderId="23" xfId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3" fillId="0" borderId="40" xfId="1" applyNumberFormat="1" applyFont="1" applyFill="1" applyBorder="1"/>
    <xf numFmtId="0" fontId="2" fillId="0" borderId="0" xfId="1" applyFont="1" applyFill="1" applyBorder="1" applyAlignment="1"/>
    <xf numFmtId="164" fontId="3" fillId="0" borderId="50" xfId="1" applyNumberFormat="1" applyFont="1" applyFill="1" applyBorder="1" applyAlignment="1"/>
    <xf numFmtId="164" fontId="3" fillId="0" borderId="22" xfId="1" applyNumberFormat="1" applyFont="1" applyFill="1" applyBorder="1" applyAlignment="1"/>
    <xf numFmtId="164" fontId="2" fillId="0" borderId="51" xfId="1" applyNumberFormat="1" applyFont="1" applyFill="1" applyBorder="1"/>
    <xf numFmtId="0" fontId="3" fillId="0" borderId="44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44" xfId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center" wrapText="1"/>
    </xf>
    <xf numFmtId="0" fontId="3" fillId="0" borderId="10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15" xfId="1" applyFont="1" applyFill="1" applyBorder="1" applyAlignment="1">
      <alignment horizontal="center" textRotation="90" wrapText="1"/>
    </xf>
    <xf numFmtId="0" fontId="3" fillId="0" borderId="23" xfId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1"/>
  <sheetViews>
    <sheetView tabSelected="1" view="pageBreakPreview" topLeftCell="A601" zoomScale="17" zoomScaleNormal="40" zoomScaleSheetLayoutView="17" workbookViewId="0">
      <selection activeCell="H609" sqref="H609:J609"/>
    </sheetView>
  </sheetViews>
  <sheetFormatPr defaultColWidth="9.140625" defaultRowHeight="98.25" x14ac:dyDescent="1.35"/>
  <cols>
    <col min="1" max="1" width="10.140625" style="2" customWidth="1"/>
    <col min="2" max="2" width="51.7109375" style="2" customWidth="1"/>
    <col min="3" max="3" width="255.7109375" style="3" customWidth="1"/>
    <col min="4" max="4" width="55.85546875" style="2" customWidth="1"/>
    <col min="5" max="5" width="47.7109375" style="2" customWidth="1"/>
    <col min="6" max="6" width="51.28515625" style="2" customWidth="1"/>
    <col min="7" max="7" width="74.7109375" style="2" customWidth="1"/>
    <col min="8" max="8" width="73.42578125" style="2" customWidth="1"/>
    <col min="9" max="9" width="57.28515625" style="2" customWidth="1"/>
    <col min="10" max="10" width="46.85546875" style="2" customWidth="1"/>
    <col min="11" max="11" width="46.5703125" style="2" customWidth="1"/>
    <col min="12" max="12" width="71.85546875" style="2" customWidth="1"/>
    <col min="13" max="13" width="74.7109375" style="2" customWidth="1"/>
    <col min="14" max="14" width="27.7109375" style="2" customWidth="1"/>
    <col min="15" max="16384" width="9.140625" style="2"/>
  </cols>
  <sheetData>
    <row r="1" spans="2:13" x14ac:dyDescent="1.35">
      <c r="D1" s="4"/>
      <c r="E1" s="5"/>
      <c r="F1" s="5"/>
      <c r="I1" s="5"/>
      <c r="J1" s="6"/>
      <c r="L1" s="5"/>
    </row>
    <row r="2" spans="2:13" x14ac:dyDescent="1.35">
      <c r="C2" s="193" t="s">
        <v>22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2:13" x14ac:dyDescent="1.35">
      <c r="C3" s="193" t="s">
        <v>174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2:13" x14ac:dyDescent="1.35"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2:13" ht="99" thickBot="1" x14ac:dyDescent="1.4">
      <c r="B5" s="7" t="s">
        <v>173</v>
      </c>
      <c r="D5" s="8"/>
      <c r="E5" s="9"/>
      <c r="F5" s="9"/>
      <c r="G5" s="9"/>
      <c r="H5" s="9"/>
      <c r="I5" s="10"/>
      <c r="J5" s="9"/>
      <c r="K5" s="9"/>
      <c r="L5" s="9"/>
      <c r="M5" s="9"/>
    </row>
    <row r="6" spans="2:13" ht="99" thickBot="1" x14ac:dyDescent="1.4">
      <c r="B6" s="191" t="s">
        <v>0</v>
      </c>
      <c r="C6" s="11"/>
      <c r="D6" s="12"/>
      <c r="E6" s="13"/>
      <c r="F6" s="13" t="s">
        <v>7</v>
      </c>
      <c r="G6" s="13"/>
      <c r="H6" s="14"/>
      <c r="I6" s="15"/>
      <c r="J6" s="13"/>
      <c r="K6" s="13" t="s">
        <v>15</v>
      </c>
      <c r="L6" s="13"/>
      <c r="M6" s="14"/>
    </row>
    <row r="7" spans="2:13" ht="409.6" thickBot="1" x14ac:dyDescent="1.4">
      <c r="B7" s="192"/>
      <c r="C7" s="16" t="s">
        <v>1</v>
      </c>
      <c r="D7" s="17" t="s">
        <v>27</v>
      </c>
      <c r="E7" s="18" t="s">
        <v>28</v>
      </c>
      <c r="F7" s="18" t="s">
        <v>29</v>
      </c>
      <c r="G7" s="18" t="s">
        <v>30</v>
      </c>
      <c r="H7" s="19" t="s">
        <v>26</v>
      </c>
      <c r="I7" s="17" t="s">
        <v>27</v>
      </c>
      <c r="J7" s="18" t="s">
        <v>28</v>
      </c>
      <c r="K7" s="18" t="s">
        <v>29</v>
      </c>
      <c r="L7" s="18" t="s">
        <v>30</v>
      </c>
      <c r="M7" s="19" t="s">
        <v>26</v>
      </c>
    </row>
    <row r="8" spans="2:13" ht="99" thickBot="1" x14ac:dyDescent="1.4">
      <c r="B8" s="186" t="s">
        <v>31</v>
      </c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8"/>
    </row>
    <row r="9" spans="2:13" ht="99" thickBot="1" x14ac:dyDescent="1.4">
      <c r="B9" s="186" t="s">
        <v>32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8"/>
    </row>
    <row r="10" spans="2:13" ht="99" thickBot="1" x14ac:dyDescent="1.4">
      <c r="B10" s="186" t="s">
        <v>50</v>
      </c>
      <c r="C10" s="187"/>
      <c r="D10" s="187"/>
      <c r="E10" s="187"/>
      <c r="F10" s="187"/>
      <c r="G10" s="187"/>
      <c r="H10" s="187"/>
      <c r="I10" s="189"/>
      <c r="J10" s="189"/>
      <c r="K10" s="189"/>
      <c r="L10" s="189"/>
      <c r="M10" s="190"/>
    </row>
    <row r="11" spans="2:13" x14ac:dyDescent="1.35">
      <c r="B11" s="20"/>
      <c r="C11" s="21"/>
      <c r="D11" s="1"/>
      <c r="E11" s="22"/>
      <c r="F11" s="22"/>
      <c r="G11" s="22"/>
      <c r="H11" s="22"/>
      <c r="I11" s="48"/>
      <c r="J11" s="126"/>
      <c r="K11" s="126"/>
      <c r="L11" s="126"/>
      <c r="M11" s="127"/>
    </row>
    <row r="12" spans="2:13" x14ac:dyDescent="1.35">
      <c r="B12" s="20" t="s">
        <v>3</v>
      </c>
      <c r="C12" s="21" t="s">
        <v>86</v>
      </c>
      <c r="D12" s="1">
        <v>50</v>
      </c>
      <c r="E12" s="22">
        <v>6.7</v>
      </c>
      <c r="F12" s="22">
        <v>9.1999999999999993</v>
      </c>
      <c r="G12" s="22">
        <v>7.1</v>
      </c>
      <c r="H12" s="22">
        <v>138</v>
      </c>
      <c r="I12" s="24"/>
      <c r="J12" s="174"/>
      <c r="K12" s="174"/>
      <c r="L12" s="174"/>
      <c r="M12" s="23"/>
    </row>
    <row r="13" spans="2:13" x14ac:dyDescent="1.35">
      <c r="B13" s="20" t="s">
        <v>106</v>
      </c>
      <c r="C13" s="21" t="s">
        <v>107</v>
      </c>
      <c r="D13" s="1">
        <v>130</v>
      </c>
      <c r="E13" s="22">
        <v>4.42</v>
      </c>
      <c r="F13" s="22">
        <v>3.77</v>
      </c>
      <c r="G13" s="22">
        <v>26.26</v>
      </c>
      <c r="H13" s="22">
        <v>156</v>
      </c>
      <c r="I13" s="24"/>
      <c r="J13" s="174"/>
      <c r="K13" s="174"/>
      <c r="L13" s="174"/>
      <c r="M13" s="23"/>
    </row>
    <row r="14" spans="2:13" ht="403.9" customHeight="1" x14ac:dyDescent="1.35">
      <c r="B14" s="20" t="s">
        <v>163</v>
      </c>
      <c r="C14" s="21" t="s">
        <v>164</v>
      </c>
      <c r="D14" s="1">
        <v>200</v>
      </c>
      <c r="E14" s="22">
        <v>3.8</v>
      </c>
      <c r="F14" s="22">
        <v>3.9</v>
      </c>
      <c r="G14" s="22">
        <v>20.7</v>
      </c>
      <c r="H14" s="22">
        <v>133</v>
      </c>
      <c r="I14" s="1"/>
      <c r="J14" s="174"/>
      <c r="K14" s="174"/>
      <c r="L14" s="174"/>
      <c r="M14" s="23"/>
    </row>
    <row r="15" spans="2:13" ht="118.5" customHeight="1" x14ac:dyDescent="1.35">
      <c r="B15" s="20"/>
      <c r="C15" s="21" t="s">
        <v>118</v>
      </c>
      <c r="D15" s="1">
        <v>20</v>
      </c>
      <c r="E15" s="22">
        <v>1.6</v>
      </c>
      <c r="F15" s="22">
        <v>0.3</v>
      </c>
      <c r="G15" s="22">
        <v>10.8</v>
      </c>
      <c r="H15" s="22">
        <v>53.2</v>
      </c>
      <c r="I15" s="24"/>
      <c r="J15" s="174"/>
      <c r="K15" s="174"/>
      <c r="L15" s="174"/>
      <c r="M15" s="23"/>
    </row>
    <row r="16" spans="2:13" ht="118.5" customHeight="1" x14ac:dyDescent="1.35">
      <c r="B16" s="20" t="s">
        <v>119</v>
      </c>
      <c r="C16" s="21" t="s">
        <v>120</v>
      </c>
      <c r="D16" s="1">
        <v>15</v>
      </c>
      <c r="E16" s="174">
        <v>3.5</v>
      </c>
      <c r="F16" s="174">
        <v>4.4000000000000004</v>
      </c>
      <c r="G16" s="174">
        <v>0</v>
      </c>
      <c r="H16" s="174">
        <v>51</v>
      </c>
      <c r="I16" s="178"/>
      <c r="J16" s="26"/>
      <c r="K16" s="26"/>
      <c r="L16" s="26"/>
      <c r="M16" s="27"/>
    </row>
    <row r="17" spans="2:13" ht="118.5" customHeight="1" x14ac:dyDescent="1.35">
      <c r="B17" s="20" t="s">
        <v>89</v>
      </c>
      <c r="C17" s="21" t="s">
        <v>21</v>
      </c>
      <c r="D17" s="1">
        <v>100</v>
      </c>
      <c r="E17" s="22">
        <v>0.4</v>
      </c>
      <c r="F17" s="22">
        <v>0.4</v>
      </c>
      <c r="G17" s="22">
        <v>9.8000000000000007</v>
      </c>
      <c r="H17" s="23">
        <v>45</v>
      </c>
      <c r="I17" s="25"/>
      <c r="J17" s="26"/>
      <c r="K17" s="26"/>
      <c r="L17" s="26"/>
      <c r="M17" s="27"/>
    </row>
    <row r="18" spans="2:13" ht="106.9" customHeight="1" thickBot="1" x14ac:dyDescent="1.4">
      <c r="B18" s="20"/>
      <c r="C18" s="21"/>
      <c r="D18" s="1"/>
      <c r="E18" s="22"/>
      <c r="F18" s="22"/>
      <c r="G18" s="22"/>
      <c r="H18" s="22"/>
      <c r="I18" s="55"/>
      <c r="J18" s="56"/>
      <c r="K18" s="56"/>
      <c r="L18" s="56"/>
      <c r="M18" s="57"/>
    </row>
    <row r="19" spans="2:13" ht="99" thickBot="1" x14ac:dyDescent="1.4">
      <c r="B19" s="28"/>
      <c r="C19" s="29" t="s">
        <v>33</v>
      </c>
      <c r="D19" s="30"/>
      <c r="E19" s="31">
        <f>SUM(E12:E18)</f>
        <v>20.420000000000002</v>
      </c>
      <c r="F19" s="31">
        <f>SUM(F12:F18)</f>
        <v>21.97</v>
      </c>
      <c r="G19" s="31">
        <f>SUM(G12:G18)</f>
        <v>74.66</v>
      </c>
      <c r="H19" s="32">
        <f>SUM(H12:H18)</f>
        <v>576.20000000000005</v>
      </c>
      <c r="I19" s="30"/>
      <c r="J19" s="31"/>
      <c r="K19" s="31"/>
      <c r="L19" s="31"/>
      <c r="M19" s="33"/>
    </row>
    <row r="20" spans="2:13" ht="99" thickBot="1" x14ac:dyDescent="1.4">
      <c r="B20" s="34"/>
      <c r="C20" s="35"/>
      <c r="D20" s="36"/>
      <c r="E20" s="37"/>
      <c r="F20" s="37"/>
      <c r="G20" s="37"/>
      <c r="H20" s="38"/>
      <c r="I20" s="39"/>
      <c r="J20" s="40"/>
      <c r="K20" s="40"/>
      <c r="L20" s="40"/>
      <c r="M20" s="41"/>
    </row>
    <row r="21" spans="2:13" ht="99" thickBot="1" x14ac:dyDescent="1.4">
      <c r="B21" s="34"/>
      <c r="C21" s="35" t="s">
        <v>46</v>
      </c>
      <c r="D21" s="36"/>
      <c r="E21" s="37"/>
      <c r="F21" s="37"/>
      <c r="G21" s="37"/>
      <c r="H21" s="38">
        <v>25.2</v>
      </c>
      <c r="I21" s="39"/>
      <c r="J21" s="40"/>
      <c r="K21" s="40"/>
      <c r="L21" s="40"/>
      <c r="M21" s="42"/>
    </row>
    <row r="22" spans="2:13" ht="99" thickBot="1" x14ac:dyDescent="1.4">
      <c r="B22" s="186" t="s">
        <v>23</v>
      </c>
      <c r="C22" s="187"/>
      <c r="D22" s="187"/>
      <c r="E22" s="187"/>
      <c r="F22" s="187"/>
      <c r="G22" s="187"/>
      <c r="H22" s="187"/>
      <c r="I22" s="189"/>
      <c r="J22" s="189"/>
      <c r="K22" s="189"/>
      <c r="L22" s="189"/>
      <c r="M22" s="190"/>
    </row>
    <row r="23" spans="2:13" x14ac:dyDescent="1.35">
      <c r="B23" s="43"/>
      <c r="C23" s="44"/>
      <c r="D23" s="45"/>
      <c r="E23" s="46"/>
      <c r="F23" s="46"/>
      <c r="G23" s="46"/>
      <c r="H23" s="47"/>
      <c r="I23" s="48"/>
      <c r="J23" s="49"/>
      <c r="K23" s="49"/>
      <c r="L23" s="49"/>
      <c r="M23" s="50"/>
    </row>
    <row r="24" spans="2:13" ht="196.5" x14ac:dyDescent="1.35">
      <c r="B24" s="20" t="s">
        <v>103</v>
      </c>
      <c r="C24" s="21" t="s">
        <v>104</v>
      </c>
      <c r="D24" s="1">
        <v>60</v>
      </c>
      <c r="E24" s="22">
        <v>3.3</v>
      </c>
      <c r="F24" s="22">
        <v>9.06</v>
      </c>
      <c r="G24" s="22">
        <v>3.48</v>
      </c>
      <c r="H24" s="22">
        <v>108.6</v>
      </c>
      <c r="I24" s="1">
        <v>80</v>
      </c>
      <c r="J24" s="174">
        <v>4.4000000000000004</v>
      </c>
      <c r="K24" s="174">
        <v>12.08</v>
      </c>
      <c r="L24" s="174">
        <v>4.6399999999999997</v>
      </c>
      <c r="M24" s="23">
        <v>144.80000000000001</v>
      </c>
    </row>
    <row r="25" spans="2:13" ht="196.5" x14ac:dyDescent="1.35">
      <c r="B25" s="20" t="s">
        <v>59</v>
      </c>
      <c r="C25" s="21" t="s">
        <v>85</v>
      </c>
      <c r="D25" s="1">
        <v>200</v>
      </c>
      <c r="E25" s="22">
        <v>1.6</v>
      </c>
      <c r="F25" s="22">
        <v>1.4</v>
      </c>
      <c r="G25" s="22">
        <v>10.8</v>
      </c>
      <c r="H25" s="51">
        <v>62</v>
      </c>
      <c r="I25" s="1">
        <v>200</v>
      </c>
      <c r="J25" s="174">
        <v>1.6</v>
      </c>
      <c r="K25" s="174">
        <v>1.4</v>
      </c>
      <c r="L25" s="174">
        <v>10.8</v>
      </c>
      <c r="M25" s="23">
        <v>62</v>
      </c>
    </row>
    <row r="26" spans="2:13" ht="81" customHeight="1" x14ac:dyDescent="1.35">
      <c r="B26" s="20"/>
      <c r="C26" s="21" t="s">
        <v>9</v>
      </c>
      <c r="D26" s="1">
        <v>5</v>
      </c>
      <c r="E26" s="22">
        <v>0.1</v>
      </c>
      <c r="F26" s="22">
        <v>0.8</v>
      </c>
      <c r="G26" s="22">
        <v>0.2</v>
      </c>
      <c r="H26" s="22">
        <v>8.1</v>
      </c>
      <c r="I26" s="1">
        <v>5</v>
      </c>
      <c r="J26" s="174">
        <v>0.1</v>
      </c>
      <c r="K26" s="174">
        <v>0.8</v>
      </c>
      <c r="L26" s="174">
        <v>0.2</v>
      </c>
      <c r="M26" s="23">
        <v>8.1</v>
      </c>
    </row>
    <row r="27" spans="2:13" ht="81" customHeight="1" x14ac:dyDescent="1.35">
      <c r="B27" s="86" t="s">
        <v>66</v>
      </c>
      <c r="C27" s="21" t="s">
        <v>67</v>
      </c>
      <c r="D27" s="66" t="s">
        <v>68</v>
      </c>
      <c r="E27" s="67">
        <v>12.8</v>
      </c>
      <c r="F27" s="67">
        <v>23.9</v>
      </c>
      <c r="G27" s="67">
        <v>18.8</v>
      </c>
      <c r="H27" s="68">
        <v>343</v>
      </c>
      <c r="I27" s="66" t="s">
        <v>69</v>
      </c>
      <c r="J27" s="175">
        <v>15.36</v>
      </c>
      <c r="K27" s="175">
        <v>28.68</v>
      </c>
      <c r="L27" s="175">
        <v>22.56</v>
      </c>
      <c r="M27" s="68">
        <v>411.6</v>
      </c>
    </row>
    <row r="28" spans="2:13" ht="81" customHeight="1" x14ac:dyDescent="1.35">
      <c r="B28" s="20" t="s">
        <v>47</v>
      </c>
      <c r="C28" s="21" t="s">
        <v>48</v>
      </c>
      <c r="D28" s="1" t="s">
        <v>49</v>
      </c>
      <c r="E28" s="22">
        <v>0.25</v>
      </c>
      <c r="F28" s="22">
        <v>0.05</v>
      </c>
      <c r="G28" s="22">
        <v>12</v>
      </c>
      <c r="H28" s="22">
        <v>51.5</v>
      </c>
      <c r="I28" s="1" t="s">
        <v>49</v>
      </c>
      <c r="J28" s="174">
        <v>0.25</v>
      </c>
      <c r="K28" s="174">
        <v>0.05</v>
      </c>
      <c r="L28" s="174">
        <v>12</v>
      </c>
      <c r="M28" s="23">
        <v>51.5</v>
      </c>
    </row>
    <row r="29" spans="2:13" ht="118.5" customHeight="1" x14ac:dyDescent="1.35">
      <c r="B29" s="20"/>
      <c r="C29" s="21" t="s">
        <v>6</v>
      </c>
      <c r="D29" s="1">
        <v>30</v>
      </c>
      <c r="E29" s="22">
        <v>2.1</v>
      </c>
      <c r="F29" s="22">
        <v>0.2</v>
      </c>
      <c r="G29" s="22">
        <v>13.4</v>
      </c>
      <c r="H29" s="22">
        <v>63</v>
      </c>
      <c r="I29" s="1">
        <v>40</v>
      </c>
      <c r="J29" s="174">
        <v>2.84</v>
      </c>
      <c r="K29" s="174">
        <v>0.2</v>
      </c>
      <c r="L29" s="174">
        <v>17.920000000000002</v>
      </c>
      <c r="M29" s="23">
        <v>84</v>
      </c>
    </row>
    <row r="30" spans="2:13" x14ac:dyDescent="1.35">
      <c r="B30" s="20"/>
      <c r="C30" s="21" t="s">
        <v>118</v>
      </c>
      <c r="D30" s="1">
        <v>15</v>
      </c>
      <c r="E30" s="22">
        <v>1.22</v>
      </c>
      <c r="F30" s="22">
        <v>0.06</v>
      </c>
      <c r="G30" s="22">
        <v>7.92</v>
      </c>
      <c r="H30" s="51">
        <v>37.200000000000003</v>
      </c>
      <c r="I30" s="1">
        <v>30</v>
      </c>
      <c r="J30" s="174">
        <v>2.37</v>
      </c>
      <c r="K30" s="174">
        <v>0.42</v>
      </c>
      <c r="L30" s="174">
        <v>16.260000000000002</v>
      </c>
      <c r="M30" s="23">
        <v>79.8</v>
      </c>
    </row>
    <row r="31" spans="2:13" ht="196.9" customHeight="1" thickBot="1" x14ac:dyDescent="1.4">
      <c r="B31" s="52"/>
      <c r="C31" s="21"/>
      <c r="D31" s="53"/>
      <c r="E31" s="40"/>
      <c r="F31" s="40"/>
      <c r="G31" s="40"/>
      <c r="H31" s="54"/>
      <c r="I31" s="55"/>
      <c r="J31" s="56"/>
      <c r="K31" s="56"/>
      <c r="L31" s="56"/>
      <c r="M31" s="57"/>
    </row>
    <row r="32" spans="2:13" ht="213" customHeight="1" thickBot="1" x14ac:dyDescent="1.4">
      <c r="B32" s="28"/>
      <c r="C32" s="29" t="s">
        <v>33</v>
      </c>
      <c r="D32" s="30">
        <f>SUM(D24:D31)</f>
        <v>310</v>
      </c>
      <c r="E32" s="31">
        <f>SUM(E24:E31)</f>
        <v>21.37</v>
      </c>
      <c r="F32" s="31">
        <f>SUM(F24:F31)</f>
        <v>35.47</v>
      </c>
      <c r="G32" s="31">
        <f>SUM(G24:G31)</f>
        <v>66.599999999999994</v>
      </c>
      <c r="H32" s="32">
        <f>SUM(H24:H31)</f>
        <v>673.40000000000009</v>
      </c>
      <c r="I32" s="30"/>
      <c r="J32" s="31">
        <f>SUM(J24:J31)</f>
        <v>26.92</v>
      </c>
      <c r="K32" s="31">
        <f>SUM(K24:K31)</f>
        <v>43.63</v>
      </c>
      <c r="L32" s="31">
        <f>SUM(L24:L31)</f>
        <v>84.38000000000001</v>
      </c>
      <c r="M32" s="33">
        <f>SUM(M24:M31)</f>
        <v>841.8</v>
      </c>
    </row>
    <row r="33" spans="1:14" ht="99" thickBot="1" x14ac:dyDescent="1.4">
      <c r="B33" s="34"/>
      <c r="C33" s="35"/>
      <c r="D33" s="36"/>
      <c r="E33" s="37"/>
      <c r="F33" s="37"/>
      <c r="G33" s="37"/>
      <c r="H33" s="38"/>
      <c r="I33" s="39"/>
      <c r="J33" s="40"/>
      <c r="K33" s="40"/>
      <c r="L33" s="40"/>
      <c r="M33" s="41"/>
    </row>
    <row r="34" spans="1:14" ht="200.45" customHeight="1" thickBot="1" x14ac:dyDescent="1.4">
      <c r="B34" s="34"/>
      <c r="C34" s="35" t="s">
        <v>46</v>
      </c>
      <c r="D34" s="36"/>
      <c r="E34" s="37"/>
      <c r="F34" s="37"/>
      <c r="G34" s="37"/>
      <c r="H34" s="38">
        <f>H32/H62*100</f>
        <v>30.609090909090913</v>
      </c>
      <c r="I34" s="39"/>
      <c r="J34" s="40"/>
      <c r="K34" s="40"/>
      <c r="L34" s="40"/>
      <c r="M34" s="42">
        <f>M32/M62*100</f>
        <v>31.177777777777777</v>
      </c>
    </row>
    <row r="35" spans="1:14" ht="99" thickBot="1" x14ac:dyDescent="1.4">
      <c r="B35" s="183" t="s">
        <v>24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5"/>
    </row>
    <row r="36" spans="1:14" x14ac:dyDescent="1.35">
      <c r="B36" s="58"/>
      <c r="C36" s="44"/>
      <c r="D36" s="59"/>
      <c r="E36" s="60"/>
      <c r="F36" s="60"/>
      <c r="G36" s="60"/>
      <c r="H36" s="61"/>
      <c r="I36" s="62"/>
      <c r="J36" s="63"/>
      <c r="K36" s="63"/>
      <c r="L36" s="63"/>
      <c r="M36" s="64"/>
    </row>
    <row r="37" spans="1:14" x14ac:dyDescent="1.35">
      <c r="B37" s="65" t="s">
        <v>169</v>
      </c>
      <c r="C37" s="21" t="s">
        <v>170</v>
      </c>
      <c r="D37" s="66">
        <v>150</v>
      </c>
      <c r="E37" s="67">
        <v>6</v>
      </c>
      <c r="F37" s="67">
        <v>4.9000000000000004</v>
      </c>
      <c r="G37" s="67">
        <v>26.4</v>
      </c>
      <c r="H37" s="67">
        <v>173.8</v>
      </c>
      <c r="I37" s="66">
        <v>150</v>
      </c>
      <c r="J37" s="67">
        <v>6</v>
      </c>
      <c r="K37" s="67">
        <v>4.9000000000000004</v>
      </c>
      <c r="L37" s="67">
        <v>26.4</v>
      </c>
      <c r="M37" s="68">
        <v>173.8</v>
      </c>
    </row>
    <row r="38" spans="1:14" x14ac:dyDescent="1.35">
      <c r="B38" s="65"/>
      <c r="C38" s="21" t="s">
        <v>83</v>
      </c>
      <c r="D38" s="69">
        <v>200</v>
      </c>
      <c r="E38" s="70">
        <v>5.2</v>
      </c>
      <c r="F38" s="70">
        <v>5.6</v>
      </c>
      <c r="G38" s="70">
        <v>8.6</v>
      </c>
      <c r="H38" s="70">
        <v>104</v>
      </c>
      <c r="I38" s="69">
        <v>200</v>
      </c>
      <c r="J38" s="70">
        <v>5.2</v>
      </c>
      <c r="K38" s="70">
        <v>5.6</v>
      </c>
      <c r="L38" s="70">
        <v>8.6</v>
      </c>
      <c r="M38" s="71">
        <v>104</v>
      </c>
    </row>
    <row r="39" spans="1:14" ht="81" customHeight="1" thickBot="1" x14ac:dyDescent="1.4">
      <c r="B39" s="20"/>
      <c r="C39" s="21"/>
      <c r="D39" s="1"/>
      <c r="E39" s="22"/>
      <c r="F39" s="22"/>
      <c r="G39" s="22"/>
      <c r="H39" s="22"/>
      <c r="I39" s="1"/>
      <c r="J39" s="22"/>
      <c r="K39" s="22"/>
      <c r="L39" s="22"/>
      <c r="M39" s="23"/>
    </row>
    <row r="40" spans="1:14" ht="81" customHeight="1" thickBot="1" x14ac:dyDescent="1.4">
      <c r="B40" s="72"/>
      <c r="C40" s="29" t="s">
        <v>33</v>
      </c>
      <c r="D40" s="73"/>
      <c r="E40" s="74">
        <f>SUM(E37:E39)</f>
        <v>11.2</v>
      </c>
      <c r="F40" s="74">
        <f>SUM(F37:F39)</f>
        <v>10.5</v>
      </c>
      <c r="G40" s="74">
        <f>SUM(G37:G39)</f>
        <v>35</v>
      </c>
      <c r="H40" s="75">
        <f>SUM(H37:H39)</f>
        <v>277.8</v>
      </c>
      <c r="I40" s="73"/>
      <c r="J40" s="74">
        <f>SUM(J37:J39)</f>
        <v>11.2</v>
      </c>
      <c r="K40" s="74">
        <f>SUM(K37:K39)</f>
        <v>10.5</v>
      </c>
      <c r="L40" s="74">
        <f>SUM(L37:L39)</f>
        <v>35</v>
      </c>
      <c r="M40" s="75">
        <f>SUM(M37:M39)</f>
        <v>277.8</v>
      </c>
    </row>
    <row r="41" spans="1:14" ht="81" customHeight="1" thickBot="1" x14ac:dyDescent="1.4">
      <c r="B41" s="34"/>
      <c r="C41" s="35"/>
      <c r="D41" s="36"/>
      <c r="E41" s="37"/>
      <c r="F41" s="37"/>
      <c r="G41" s="37"/>
      <c r="H41" s="38"/>
      <c r="I41" s="39"/>
      <c r="J41" s="40"/>
      <c r="K41" s="40"/>
      <c r="L41" s="40"/>
      <c r="M41" s="41"/>
    </row>
    <row r="42" spans="1:14" ht="99" thickBot="1" x14ac:dyDescent="1.4">
      <c r="B42" s="34"/>
      <c r="C42" s="35" t="s">
        <v>46</v>
      </c>
      <c r="D42" s="36"/>
      <c r="E42" s="37"/>
      <c r="F42" s="37"/>
      <c r="G42" s="37"/>
      <c r="H42" s="38">
        <f>H40/H62*100</f>
        <v>12.627272727272729</v>
      </c>
      <c r="I42" s="39"/>
      <c r="J42" s="40"/>
      <c r="K42" s="40"/>
      <c r="L42" s="40"/>
      <c r="M42" s="42">
        <f>M40/M62*100</f>
        <v>10.28888888888889</v>
      </c>
    </row>
    <row r="43" spans="1:14" ht="99" thickBot="1" x14ac:dyDescent="1.4">
      <c r="B43" s="186" t="s">
        <v>25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8"/>
    </row>
    <row r="44" spans="1:14" ht="94.9" customHeight="1" x14ac:dyDescent="1.35">
      <c r="A44" s="85"/>
      <c r="B44" s="77"/>
      <c r="C44" s="78"/>
      <c r="D44" s="79"/>
      <c r="E44" s="80"/>
      <c r="F44" s="80"/>
      <c r="G44" s="80"/>
      <c r="H44" s="81"/>
      <c r="I44" s="82"/>
      <c r="J44" s="83"/>
      <c r="K44" s="83"/>
      <c r="L44" s="83"/>
      <c r="M44" s="84"/>
      <c r="N44" s="85"/>
    </row>
    <row r="45" spans="1:14" ht="106.9" customHeight="1" x14ac:dyDescent="1.35">
      <c r="B45" s="20" t="s">
        <v>3</v>
      </c>
      <c r="C45" s="21" t="s">
        <v>86</v>
      </c>
      <c r="D45" s="1"/>
      <c r="E45" s="22"/>
      <c r="F45" s="22"/>
      <c r="G45" s="22"/>
      <c r="H45" s="22"/>
      <c r="I45" s="24">
        <v>75</v>
      </c>
      <c r="J45" s="174">
        <v>10.050000000000001</v>
      </c>
      <c r="K45" s="174">
        <v>13.8</v>
      </c>
      <c r="L45" s="174">
        <v>10.65</v>
      </c>
      <c r="M45" s="23">
        <v>207</v>
      </c>
    </row>
    <row r="46" spans="1:14" x14ac:dyDescent="1.35">
      <c r="B46" s="20" t="s">
        <v>106</v>
      </c>
      <c r="C46" s="21" t="s">
        <v>107</v>
      </c>
      <c r="D46" s="1"/>
      <c r="E46" s="22"/>
      <c r="F46" s="22"/>
      <c r="G46" s="22"/>
      <c r="H46" s="22"/>
      <c r="I46" s="24">
        <v>150</v>
      </c>
      <c r="J46" s="174">
        <v>5.0999999999999996</v>
      </c>
      <c r="K46" s="174">
        <v>4.3499999999999996</v>
      </c>
      <c r="L46" s="174">
        <v>30.3</v>
      </c>
      <c r="M46" s="23">
        <v>180</v>
      </c>
    </row>
    <row r="47" spans="1:14" ht="91.15" customHeight="1" x14ac:dyDescent="1.35">
      <c r="B47" s="86" t="s">
        <v>163</v>
      </c>
      <c r="C47" s="21" t="s">
        <v>164</v>
      </c>
      <c r="D47" s="66"/>
      <c r="E47" s="67"/>
      <c r="F47" s="67"/>
      <c r="G47" s="67"/>
      <c r="H47" s="68"/>
      <c r="I47" s="66">
        <v>200</v>
      </c>
      <c r="J47" s="175">
        <v>3.8</v>
      </c>
      <c r="K47" s="175">
        <v>3.9</v>
      </c>
      <c r="L47" s="175">
        <v>20.7</v>
      </c>
      <c r="M47" s="68">
        <v>133</v>
      </c>
    </row>
    <row r="48" spans="1:14" ht="81" customHeight="1" x14ac:dyDescent="1.35">
      <c r="B48" s="20"/>
      <c r="C48" s="21" t="s">
        <v>88</v>
      </c>
      <c r="D48" s="1"/>
      <c r="E48" s="22"/>
      <c r="F48" s="22"/>
      <c r="G48" s="22"/>
      <c r="H48" s="23"/>
      <c r="I48" s="1">
        <v>30</v>
      </c>
      <c r="J48" s="174">
        <v>2.37</v>
      </c>
      <c r="K48" s="174">
        <v>0.42</v>
      </c>
      <c r="L48" s="174">
        <v>16.260000000000002</v>
      </c>
      <c r="M48" s="23">
        <v>79.8</v>
      </c>
    </row>
    <row r="49" spans="1:14" ht="81" customHeight="1" x14ac:dyDescent="1.35">
      <c r="B49" s="20" t="s">
        <v>119</v>
      </c>
      <c r="C49" s="21" t="s">
        <v>120</v>
      </c>
      <c r="D49" s="1"/>
      <c r="E49" s="174"/>
      <c r="F49" s="174"/>
      <c r="G49" s="174"/>
      <c r="H49" s="174"/>
      <c r="I49" s="178">
        <v>15</v>
      </c>
      <c r="J49" s="26">
        <v>3.5</v>
      </c>
      <c r="K49" s="26">
        <v>4.4000000000000004</v>
      </c>
      <c r="L49" s="26">
        <v>0</v>
      </c>
      <c r="M49" s="27">
        <v>51</v>
      </c>
    </row>
    <row r="50" spans="1:14" ht="91.15" customHeight="1" x14ac:dyDescent="1.35">
      <c r="B50" s="20" t="s">
        <v>89</v>
      </c>
      <c r="C50" s="21" t="s">
        <v>21</v>
      </c>
      <c r="D50" s="25"/>
      <c r="E50" s="26"/>
      <c r="F50" s="26"/>
      <c r="G50" s="26"/>
      <c r="H50" s="182"/>
      <c r="I50" s="178">
        <v>100</v>
      </c>
      <c r="J50" s="26">
        <v>0.4</v>
      </c>
      <c r="K50" s="26">
        <v>0.4</v>
      </c>
      <c r="L50" s="26">
        <v>9.8000000000000007</v>
      </c>
      <c r="M50" s="27">
        <v>45</v>
      </c>
    </row>
    <row r="51" spans="1:14" s="85" customFormat="1" ht="91.15" customHeight="1" thickBot="1" x14ac:dyDescent="1.4">
      <c r="A51" s="2"/>
      <c r="B51" s="87"/>
      <c r="C51" s="88"/>
      <c r="D51" s="89"/>
      <c r="E51" s="90"/>
      <c r="F51" s="90"/>
      <c r="G51" s="90"/>
      <c r="H51" s="91"/>
      <c r="I51" s="89"/>
      <c r="J51" s="90"/>
      <c r="K51" s="90"/>
      <c r="L51" s="90"/>
      <c r="M51" s="91"/>
      <c r="N51" s="2"/>
    </row>
    <row r="52" spans="1:14" ht="99" thickBot="1" x14ac:dyDescent="1.4">
      <c r="B52" s="176"/>
      <c r="C52" s="92" t="s">
        <v>33</v>
      </c>
      <c r="D52" s="93"/>
      <c r="E52" s="94"/>
      <c r="F52" s="94"/>
      <c r="G52" s="94"/>
      <c r="H52" s="95"/>
      <c r="I52" s="96"/>
      <c r="J52" s="94">
        <f>SUM(J45:J51)</f>
        <v>25.22</v>
      </c>
      <c r="K52" s="94">
        <f>SUM(K45:K51)</f>
        <v>27.269999999999996</v>
      </c>
      <c r="L52" s="94">
        <f>SUM(L45:L51)</f>
        <v>87.710000000000008</v>
      </c>
      <c r="M52" s="95">
        <f>SUM(M45:M51)</f>
        <v>695.8</v>
      </c>
    </row>
    <row r="53" spans="1:14" ht="99" thickBot="1" x14ac:dyDescent="1.4">
      <c r="B53" s="34"/>
      <c r="C53" s="35"/>
      <c r="D53" s="36"/>
      <c r="E53" s="37"/>
      <c r="F53" s="37"/>
      <c r="G53" s="37"/>
      <c r="H53" s="38"/>
      <c r="I53" s="36"/>
      <c r="J53" s="37"/>
      <c r="K53" s="37"/>
      <c r="L53" s="37"/>
      <c r="M53" s="42"/>
    </row>
    <row r="54" spans="1:14" ht="99" thickBot="1" x14ac:dyDescent="1.4">
      <c r="B54" s="34"/>
      <c r="C54" s="35" t="s">
        <v>46</v>
      </c>
      <c r="D54" s="36"/>
      <c r="E54" s="37"/>
      <c r="F54" s="37"/>
      <c r="G54" s="37"/>
      <c r="H54" s="38"/>
      <c r="I54" s="36"/>
      <c r="J54" s="37"/>
      <c r="K54" s="37"/>
      <c r="L54" s="37"/>
      <c r="M54" s="42">
        <f>M52/M62*100</f>
        <v>25.770370370370372</v>
      </c>
    </row>
    <row r="55" spans="1:14" ht="99" thickBot="1" x14ac:dyDescent="1.4">
      <c r="B55" s="72"/>
      <c r="C55" s="29"/>
      <c r="D55" s="73"/>
      <c r="E55" s="97"/>
      <c r="F55" s="97"/>
      <c r="G55" s="97"/>
      <c r="H55" s="98"/>
      <c r="I55" s="73"/>
      <c r="J55" s="97"/>
      <c r="K55" s="97"/>
      <c r="L55" s="97"/>
      <c r="M55" s="99"/>
    </row>
    <row r="56" spans="1:14" ht="295.5" thickBot="1" x14ac:dyDescent="1.4">
      <c r="B56" s="100"/>
      <c r="C56" s="101" t="s">
        <v>35</v>
      </c>
      <c r="D56" s="102"/>
      <c r="E56" s="103">
        <f>E19+E32+E40</f>
        <v>52.990000000000009</v>
      </c>
      <c r="F56" s="103">
        <f>F19+F32+F40</f>
        <v>67.94</v>
      </c>
      <c r="G56" s="103">
        <f>G19+G32+G40</f>
        <v>176.26</v>
      </c>
      <c r="H56" s="103">
        <f>H19+H32+H40</f>
        <v>1527.4</v>
      </c>
      <c r="I56" s="102"/>
      <c r="J56" s="103">
        <f>J32+J40+J52</f>
        <v>63.34</v>
      </c>
      <c r="K56" s="103">
        <f>K32+K40+K52</f>
        <v>81.400000000000006</v>
      </c>
      <c r="L56" s="103">
        <f>L32+L40+L52</f>
        <v>207.09000000000003</v>
      </c>
      <c r="M56" s="14">
        <f>M32+M40+M52</f>
        <v>1815.3999999999999</v>
      </c>
    </row>
    <row r="57" spans="1:14" ht="99" thickBot="1" x14ac:dyDescent="1.4">
      <c r="B57" s="107"/>
      <c r="C57" s="11"/>
      <c r="D57" s="102"/>
      <c r="E57" s="108"/>
      <c r="F57" s="108"/>
      <c r="G57" s="108"/>
      <c r="H57" s="109"/>
      <c r="I57" s="102"/>
      <c r="J57" s="108"/>
      <c r="K57" s="108"/>
      <c r="L57" s="108"/>
      <c r="M57" s="110"/>
    </row>
    <row r="58" spans="1:14" ht="99" thickBot="1" x14ac:dyDescent="1.4">
      <c r="B58" s="111"/>
      <c r="C58" s="112" t="s">
        <v>34</v>
      </c>
      <c r="D58" s="104"/>
      <c r="E58" s="31">
        <f>E56*4</f>
        <v>211.96000000000004</v>
      </c>
      <c r="F58" s="31">
        <f>F56*9</f>
        <v>611.46</v>
      </c>
      <c r="G58" s="31">
        <f>G56*4</f>
        <v>705.04</v>
      </c>
      <c r="H58" s="32">
        <f>E58+F58+G58</f>
        <v>1528.46</v>
      </c>
      <c r="I58" s="104"/>
      <c r="J58" s="31">
        <f>J56*4</f>
        <v>253.36</v>
      </c>
      <c r="K58" s="31">
        <f>K56*9</f>
        <v>732.6</v>
      </c>
      <c r="L58" s="31">
        <f>L56*4</f>
        <v>828.36000000000013</v>
      </c>
      <c r="M58" s="33">
        <f>J58+K58+L58</f>
        <v>1814.3200000000002</v>
      </c>
    </row>
    <row r="59" spans="1:14" ht="99" thickBot="1" x14ac:dyDescent="1.4">
      <c r="B59" s="113"/>
      <c r="C59" s="114"/>
      <c r="D59" s="45"/>
      <c r="E59" s="46"/>
      <c r="F59" s="46"/>
      <c r="G59" s="46"/>
      <c r="H59" s="47"/>
      <c r="I59" s="45"/>
      <c r="J59" s="46"/>
      <c r="K59" s="46"/>
      <c r="L59" s="46"/>
      <c r="M59" s="115"/>
    </row>
    <row r="60" spans="1:14" ht="81" customHeight="1" thickBot="1" x14ac:dyDescent="1.4">
      <c r="B60" s="107"/>
      <c r="C60" s="11" t="s">
        <v>105</v>
      </c>
      <c r="D60" s="102"/>
      <c r="E60" s="116">
        <f>E58/H58*100</f>
        <v>13.867552961804694</v>
      </c>
      <c r="F60" s="116">
        <v>32</v>
      </c>
      <c r="G60" s="116">
        <v>57</v>
      </c>
      <c r="H60" s="117">
        <f>H56/H62*100</f>
        <v>69.427272727272722</v>
      </c>
      <c r="I60" s="104"/>
      <c r="J60" s="118">
        <f>J58/M58*100</f>
        <v>13.964460514132016</v>
      </c>
      <c r="K60" s="118">
        <v>32</v>
      </c>
      <c r="L60" s="118">
        <v>58</v>
      </c>
      <c r="M60" s="119">
        <f>M56/M62*100</f>
        <v>67.237037037037027</v>
      </c>
    </row>
    <row r="61" spans="1:14" ht="81" customHeight="1" thickBot="1" x14ac:dyDescent="1.4">
      <c r="B61" s="100"/>
      <c r="C61" s="101" t="s">
        <v>43</v>
      </c>
      <c r="D61" s="104"/>
      <c r="E61" s="105">
        <f>E19+E32</f>
        <v>41.790000000000006</v>
      </c>
      <c r="F61" s="105">
        <f>F19+F32</f>
        <v>57.44</v>
      </c>
      <c r="G61" s="105">
        <f>G19+G32</f>
        <v>141.26</v>
      </c>
      <c r="H61" s="106">
        <f>H19+H32</f>
        <v>1249.6000000000001</v>
      </c>
      <c r="I61" s="164"/>
      <c r="J61" s="103">
        <f>J19+J32</f>
        <v>26.92</v>
      </c>
      <c r="K61" s="103">
        <f>K19+K32</f>
        <v>43.63</v>
      </c>
      <c r="L61" s="103">
        <f>L19+L32</f>
        <v>84.38000000000001</v>
      </c>
      <c r="M61" s="106">
        <f>M32+M40</f>
        <v>1119.5999999999999</v>
      </c>
    </row>
    <row r="62" spans="1:14" ht="99" thickBot="1" x14ac:dyDescent="1.4">
      <c r="B62" s="120"/>
      <c r="C62" s="121" t="s">
        <v>37</v>
      </c>
      <c r="D62" s="118"/>
      <c r="E62" s="118"/>
      <c r="F62" s="118"/>
      <c r="G62" s="118"/>
      <c r="H62" s="32">
        <v>2200</v>
      </c>
      <c r="I62" s="104"/>
      <c r="J62" s="31"/>
      <c r="K62" s="31"/>
      <c r="L62" s="31"/>
      <c r="M62" s="33">
        <v>2700</v>
      </c>
    </row>
    <row r="63" spans="1:14" ht="184.9" customHeight="1" thickBot="1" x14ac:dyDescent="1.4">
      <c r="A63" s="85"/>
      <c r="B63" s="122"/>
      <c r="C63" s="44"/>
      <c r="D63" s="8"/>
      <c r="E63" s="8"/>
      <c r="F63" s="8"/>
      <c r="G63" s="8"/>
      <c r="H63" s="123"/>
      <c r="I63" s="8"/>
      <c r="J63" s="123"/>
      <c r="K63" s="123"/>
      <c r="L63" s="123"/>
      <c r="M63" s="123"/>
      <c r="N63" s="85"/>
    </row>
    <row r="64" spans="1:14" ht="99" thickBot="1" x14ac:dyDescent="1.4">
      <c r="B64" s="191" t="s">
        <v>0</v>
      </c>
      <c r="C64" s="11"/>
      <c r="D64" s="12"/>
      <c r="E64" s="13"/>
      <c r="F64" s="13" t="s">
        <v>7</v>
      </c>
      <c r="G64" s="13"/>
      <c r="H64" s="14"/>
      <c r="I64" s="15"/>
      <c r="J64" s="13"/>
      <c r="K64" s="13" t="s">
        <v>15</v>
      </c>
      <c r="L64" s="13"/>
      <c r="M64" s="14"/>
    </row>
    <row r="65" spans="1:14" ht="409.6" thickBot="1" x14ac:dyDescent="1.4">
      <c r="B65" s="192"/>
      <c r="C65" s="16" t="s">
        <v>1</v>
      </c>
      <c r="D65" s="124" t="s">
        <v>27</v>
      </c>
      <c r="E65" s="125" t="s">
        <v>28</v>
      </c>
      <c r="F65" s="125" t="s">
        <v>29</v>
      </c>
      <c r="G65" s="125" t="s">
        <v>30</v>
      </c>
      <c r="H65" s="19" t="s">
        <v>26</v>
      </c>
      <c r="I65" s="124" t="s">
        <v>27</v>
      </c>
      <c r="J65" s="125" t="s">
        <v>28</v>
      </c>
      <c r="K65" s="125" t="s">
        <v>29</v>
      </c>
      <c r="L65" s="18" t="s">
        <v>30</v>
      </c>
      <c r="M65" s="19" t="s">
        <v>26</v>
      </c>
    </row>
    <row r="66" spans="1:14" ht="99" thickBot="1" x14ac:dyDescent="1.4">
      <c r="B66" s="186" t="s">
        <v>31</v>
      </c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8"/>
    </row>
    <row r="67" spans="1:14" ht="99" thickBot="1" x14ac:dyDescent="1.4">
      <c r="B67" s="186" t="s">
        <v>38</v>
      </c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8"/>
    </row>
    <row r="68" spans="1:14" ht="193.9" customHeight="1" thickBot="1" x14ac:dyDescent="1.4">
      <c r="B68" s="186" t="s">
        <v>50</v>
      </c>
      <c r="C68" s="187"/>
      <c r="D68" s="187"/>
      <c r="E68" s="187"/>
      <c r="F68" s="187"/>
      <c r="G68" s="187"/>
      <c r="H68" s="187"/>
      <c r="I68" s="189"/>
      <c r="J68" s="189"/>
      <c r="K68" s="189"/>
      <c r="L68" s="189"/>
      <c r="M68" s="190"/>
    </row>
    <row r="69" spans="1:14" x14ac:dyDescent="1.35">
      <c r="B69" s="20"/>
      <c r="C69" s="21"/>
      <c r="D69" s="1"/>
      <c r="E69" s="22"/>
      <c r="F69" s="22"/>
      <c r="G69" s="22"/>
      <c r="H69" s="51"/>
      <c r="I69" s="48"/>
      <c r="J69" s="126"/>
      <c r="K69" s="126"/>
      <c r="L69" s="126"/>
      <c r="M69" s="127"/>
    </row>
    <row r="70" spans="1:14" s="85" customFormat="1" x14ac:dyDescent="1.35">
      <c r="A70" s="2"/>
      <c r="B70" s="20"/>
      <c r="C70" s="21" t="s">
        <v>127</v>
      </c>
      <c r="D70" s="1">
        <v>30</v>
      </c>
      <c r="E70" s="174">
        <v>0.7</v>
      </c>
      <c r="F70" s="174">
        <v>0.1</v>
      </c>
      <c r="G70" s="174">
        <v>3.4</v>
      </c>
      <c r="H70" s="51">
        <v>17.100000000000001</v>
      </c>
      <c r="I70" s="154"/>
      <c r="J70" s="155"/>
      <c r="K70" s="155"/>
      <c r="L70" s="155"/>
      <c r="M70" s="157"/>
      <c r="N70" s="2"/>
    </row>
    <row r="71" spans="1:14" ht="196.5" x14ac:dyDescent="1.35">
      <c r="B71" s="20" t="s">
        <v>129</v>
      </c>
      <c r="C71" s="21" t="s">
        <v>130</v>
      </c>
      <c r="D71" s="1">
        <v>80</v>
      </c>
      <c r="E71" s="22">
        <v>9.9</v>
      </c>
      <c r="F71" s="22">
        <v>6.7</v>
      </c>
      <c r="G71" s="22">
        <v>11.4</v>
      </c>
      <c r="H71" s="22">
        <v>145.6</v>
      </c>
      <c r="I71" s="1"/>
      <c r="J71" s="22"/>
      <c r="K71" s="22"/>
      <c r="L71" s="22"/>
      <c r="M71" s="23"/>
    </row>
    <row r="72" spans="1:14" ht="407.25" customHeight="1" x14ac:dyDescent="1.35">
      <c r="B72" s="20" t="s">
        <v>44</v>
      </c>
      <c r="C72" s="21" t="s">
        <v>45</v>
      </c>
      <c r="D72" s="1">
        <v>100</v>
      </c>
      <c r="E72" s="22">
        <v>2.2000000000000002</v>
      </c>
      <c r="F72" s="22">
        <v>3.1333333333333333</v>
      </c>
      <c r="G72" s="22">
        <v>19</v>
      </c>
      <c r="H72" s="22">
        <v>112.66666666666667</v>
      </c>
      <c r="I72" s="1"/>
      <c r="J72" s="22"/>
      <c r="K72" s="22"/>
      <c r="L72" s="22"/>
      <c r="M72" s="23"/>
    </row>
    <row r="73" spans="1:14" ht="118.5" customHeight="1" x14ac:dyDescent="1.35">
      <c r="B73" s="20" t="s">
        <v>5</v>
      </c>
      <c r="C73" s="21" t="s">
        <v>93</v>
      </c>
      <c r="D73" s="1">
        <v>200</v>
      </c>
      <c r="E73" s="22">
        <v>0.2</v>
      </c>
      <c r="F73" s="22">
        <v>0.2</v>
      </c>
      <c r="G73" s="22">
        <v>21.8</v>
      </c>
      <c r="H73" s="51">
        <v>88</v>
      </c>
      <c r="I73" s="24"/>
      <c r="J73" s="22"/>
      <c r="K73" s="22"/>
      <c r="L73" s="22"/>
      <c r="M73" s="23"/>
    </row>
    <row r="74" spans="1:14" ht="118.5" customHeight="1" x14ac:dyDescent="1.35">
      <c r="B74" s="20"/>
      <c r="C74" s="21" t="s">
        <v>6</v>
      </c>
      <c r="D74" s="1">
        <v>40</v>
      </c>
      <c r="E74" s="22">
        <v>2.9</v>
      </c>
      <c r="F74" s="22">
        <v>0.3</v>
      </c>
      <c r="G74" s="22">
        <v>17.899999999999999</v>
      </c>
      <c r="H74" s="22">
        <v>84</v>
      </c>
      <c r="I74" s="24"/>
      <c r="J74" s="22"/>
      <c r="K74" s="22"/>
      <c r="L74" s="22"/>
      <c r="M74" s="23"/>
    </row>
    <row r="75" spans="1:14" ht="118.5" customHeight="1" thickBot="1" x14ac:dyDescent="1.4">
      <c r="B75" s="52"/>
      <c r="C75" s="21"/>
      <c r="D75" s="53"/>
      <c r="E75" s="40"/>
      <c r="F75" s="40"/>
      <c r="G75" s="40"/>
      <c r="H75" s="54"/>
      <c r="I75" s="55"/>
      <c r="J75" s="56"/>
      <c r="K75" s="56"/>
      <c r="L75" s="56"/>
      <c r="M75" s="57"/>
    </row>
    <row r="76" spans="1:14" ht="99" thickBot="1" x14ac:dyDescent="1.4">
      <c r="B76" s="28"/>
      <c r="C76" s="29" t="s">
        <v>33</v>
      </c>
      <c r="D76" s="30"/>
      <c r="E76" s="31">
        <f>SUM(E69:E74)</f>
        <v>15.9</v>
      </c>
      <c r="F76" s="31">
        <f>SUM(F69:F74)</f>
        <v>10.433333333333334</v>
      </c>
      <c r="G76" s="31">
        <f>SUM(G69:G74)</f>
        <v>73.5</v>
      </c>
      <c r="H76" s="32">
        <f>SUM(H69:H74)</f>
        <v>447.36666666666667</v>
      </c>
      <c r="I76" s="30"/>
      <c r="J76" s="31"/>
      <c r="K76" s="31"/>
      <c r="L76" s="31"/>
      <c r="M76" s="33"/>
    </row>
    <row r="77" spans="1:14" ht="99" thickBot="1" x14ac:dyDescent="1.4">
      <c r="B77" s="34"/>
      <c r="C77" s="35"/>
      <c r="D77" s="36"/>
      <c r="E77" s="37"/>
      <c r="F77" s="37"/>
      <c r="G77" s="37"/>
      <c r="H77" s="38"/>
      <c r="I77" s="39"/>
      <c r="J77" s="40"/>
      <c r="K77" s="40"/>
      <c r="L77" s="40"/>
      <c r="M77" s="41"/>
    </row>
    <row r="78" spans="1:14" ht="112.15" customHeight="1" thickBot="1" x14ac:dyDescent="1.4">
      <c r="B78" s="34"/>
      <c r="C78" s="35" t="s">
        <v>46</v>
      </c>
      <c r="D78" s="36"/>
      <c r="E78" s="37"/>
      <c r="F78" s="37"/>
      <c r="G78" s="37"/>
      <c r="H78" s="38">
        <f>H76/H122*100</f>
        <v>20.334848484848486</v>
      </c>
      <c r="I78" s="39"/>
      <c r="J78" s="40"/>
      <c r="K78" s="40"/>
      <c r="L78" s="40"/>
      <c r="M78" s="42"/>
    </row>
    <row r="79" spans="1:14" ht="99" thickBot="1" x14ac:dyDescent="1.4">
      <c r="B79" s="186" t="s">
        <v>23</v>
      </c>
      <c r="C79" s="187"/>
      <c r="D79" s="187"/>
      <c r="E79" s="187"/>
      <c r="F79" s="187"/>
      <c r="G79" s="187"/>
      <c r="H79" s="187"/>
      <c r="I79" s="189"/>
      <c r="J79" s="189"/>
      <c r="K79" s="189"/>
      <c r="L79" s="189"/>
      <c r="M79" s="190"/>
    </row>
    <row r="80" spans="1:14" ht="108" customHeight="1" x14ac:dyDescent="1.35">
      <c r="B80" s="43"/>
      <c r="C80" s="44"/>
      <c r="D80" s="45"/>
      <c r="E80" s="46"/>
      <c r="F80" s="46"/>
      <c r="G80" s="46"/>
      <c r="H80" s="47"/>
      <c r="I80" s="48"/>
      <c r="J80" s="49"/>
      <c r="K80" s="49"/>
      <c r="L80" s="49"/>
      <c r="M80" s="50"/>
    </row>
    <row r="81" spans="2:13" x14ac:dyDescent="1.35">
      <c r="B81" s="20" t="s">
        <v>51</v>
      </c>
      <c r="C81" s="21" t="s">
        <v>97</v>
      </c>
      <c r="D81" s="1">
        <v>60</v>
      </c>
      <c r="E81" s="22">
        <v>5.7</v>
      </c>
      <c r="F81" s="22">
        <v>11.65</v>
      </c>
      <c r="G81" s="22">
        <v>1.7</v>
      </c>
      <c r="H81" s="22">
        <v>135.69999999999999</v>
      </c>
      <c r="I81" s="1"/>
      <c r="J81" s="174"/>
      <c r="K81" s="174"/>
      <c r="L81" s="174"/>
      <c r="M81" s="23"/>
    </row>
    <row r="82" spans="2:13" x14ac:dyDescent="1.35">
      <c r="B82" s="20" t="s">
        <v>51</v>
      </c>
      <c r="C82" s="21" t="s">
        <v>63</v>
      </c>
      <c r="D82" s="1"/>
      <c r="E82" s="22"/>
      <c r="F82" s="22"/>
      <c r="G82" s="22"/>
      <c r="H82" s="51"/>
      <c r="I82" s="1">
        <v>75</v>
      </c>
      <c r="J82" s="174">
        <v>8.6</v>
      </c>
      <c r="K82" s="174">
        <v>12.9</v>
      </c>
      <c r="L82" s="174">
        <v>3</v>
      </c>
      <c r="M82" s="23">
        <v>164.9</v>
      </c>
    </row>
    <row r="83" spans="2:13" ht="93" customHeight="1" x14ac:dyDescent="1.35">
      <c r="B83" s="20" t="s">
        <v>8</v>
      </c>
      <c r="C83" s="21" t="s">
        <v>95</v>
      </c>
      <c r="D83" s="1">
        <v>200</v>
      </c>
      <c r="E83" s="22">
        <v>1.8</v>
      </c>
      <c r="F83" s="22">
        <v>4.8</v>
      </c>
      <c r="G83" s="22">
        <v>7.2</v>
      </c>
      <c r="H83" s="51">
        <v>80</v>
      </c>
      <c r="I83" s="1">
        <v>200</v>
      </c>
      <c r="J83" s="174">
        <v>1.8</v>
      </c>
      <c r="K83" s="174">
        <v>4.8</v>
      </c>
      <c r="L83" s="174">
        <v>7.2</v>
      </c>
      <c r="M83" s="23">
        <v>80</v>
      </c>
    </row>
    <row r="84" spans="2:13" ht="81" customHeight="1" x14ac:dyDescent="1.35">
      <c r="B84" s="20"/>
      <c r="C84" s="21" t="s">
        <v>9</v>
      </c>
      <c r="D84" s="1">
        <v>10</v>
      </c>
      <c r="E84" s="22">
        <v>0.2</v>
      </c>
      <c r="F84" s="22">
        <v>1.6</v>
      </c>
      <c r="G84" s="22">
        <v>0.4</v>
      </c>
      <c r="H84" s="22">
        <v>16.2</v>
      </c>
      <c r="I84" s="1">
        <v>10</v>
      </c>
      <c r="J84" s="174">
        <v>0.2</v>
      </c>
      <c r="K84" s="174">
        <v>1.6</v>
      </c>
      <c r="L84" s="174">
        <v>0.4</v>
      </c>
      <c r="M84" s="23">
        <v>16.2</v>
      </c>
    </row>
    <row r="85" spans="2:13" ht="81" customHeight="1" x14ac:dyDescent="1.35">
      <c r="B85" s="20" t="s">
        <v>17</v>
      </c>
      <c r="C85" s="21" t="s">
        <v>124</v>
      </c>
      <c r="D85" s="1">
        <v>60</v>
      </c>
      <c r="E85" s="22">
        <v>12.5</v>
      </c>
      <c r="F85" s="22">
        <v>6.1</v>
      </c>
      <c r="G85" s="22">
        <v>5.4</v>
      </c>
      <c r="H85" s="22">
        <v>128.6</v>
      </c>
      <c r="I85" s="1">
        <v>80</v>
      </c>
      <c r="J85" s="174">
        <v>16.7</v>
      </c>
      <c r="K85" s="174">
        <v>8.1</v>
      </c>
      <c r="L85" s="174">
        <v>7.2</v>
      </c>
      <c r="M85" s="23">
        <v>171.5</v>
      </c>
    </row>
    <row r="86" spans="2:13" ht="118.5" customHeight="1" x14ac:dyDescent="1.35">
      <c r="B86" s="20"/>
      <c r="C86" s="21" t="s">
        <v>143</v>
      </c>
      <c r="D86" s="1">
        <v>20</v>
      </c>
      <c r="E86" s="174">
        <v>0.4</v>
      </c>
      <c r="F86" s="174">
        <v>0</v>
      </c>
      <c r="G86" s="174">
        <v>4</v>
      </c>
      <c r="H86" s="51">
        <v>74</v>
      </c>
      <c r="I86" s="1">
        <v>20</v>
      </c>
      <c r="J86" s="174">
        <v>0.4</v>
      </c>
      <c r="K86" s="174">
        <v>0</v>
      </c>
      <c r="L86" s="174">
        <v>4</v>
      </c>
      <c r="M86" s="23">
        <v>74</v>
      </c>
    </row>
    <row r="87" spans="2:13" x14ac:dyDescent="1.35">
      <c r="B87" s="20" t="s">
        <v>10</v>
      </c>
      <c r="C87" s="21" t="s">
        <v>11</v>
      </c>
      <c r="D87" s="1">
        <v>100</v>
      </c>
      <c r="E87" s="22">
        <v>2.1</v>
      </c>
      <c r="F87" s="22">
        <v>3.3</v>
      </c>
      <c r="G87" s="22">
        <v>13.4</v>
      </c>
      <c r="H87" s="51">
        <v>92</v>
      </c>
      <c r="I87" s="24">
        <v>150</v>
      </c>
      <c r="J87" s="174">
        <v>3.15</v>
      </c>
      <c r="K87" s="174">
        <v>4.95</v>
      </c>
      <c r="L87" s="174">
        <v>20.100000000000001</v>
      </c>
      <c r="M87" s="23">
        <v>138</v>
      </c>
    </row>
    <row r="88" spans="2:13" ht="91.15" customHeight="1" x14ac:dyDescent="1.35">
      <c r="B88" s="20"/>
      <c r="C88" s="21" t="s">
        <v>126</v>
      </c>
      <c r="D88" s="1">
        <v>180</v>
      </c>
      <c r="E88" s="22">
        <v>0.5</v>
      </c>
      <c r="F88" s="22">
        <v>0.4</v>
      </c>
      <c r="G88" s="22">
        <v>20.9</v>
      </c>
      <c r="H88" s="22">
        <v>90</v>
      </c>
      <c r="I88" s="1">
        <v>180</v>
      </c>
      <c r="J88" s="174">
        <v>0.5</v>
      </c>
      <c r="K88" s="174">
        <v>0.4</v>
      </c>
      <c r="L88" s="174">
        <v>20.9</v>
      </c>
      <c r="M88" s="23">
        <v>90</v>
      </c>
    </row>
    <row r="89" spans="2:13" x14ac:dyDescent="1.35">
      <c r="B89" s="20"/>
      <c r="C89" s="21" t="s">
        <v>6</v>
      </c>
      <c r="D89" s="1">
        <v>15</v>
      </c>
      <c r="E89" s="22">
        <v>1.0649999999999999</v>
      </c>
      <c r="F89" s="22">
        <v>7.4999999999999997E-2</v>
      </c>
      <c r="G89" s="22">
        <v>6.72</v>
      </c>
      <c r="H89" s="22">
        <v>31.5</v>
      </c>
      <c r="I89" s="1">
        <v>30</v>
      </c>
      <c r="J89" s="174">
        <v>2.1</v>
      </c>
      <c r="K89" s="174">
        <v>0.2</v>
      </c>
      <c r="L89" s="174">
        <v>13.4</v>
      </c>
      <c r="M89" s="23">
        <v>63</v>
      </c>
    </row>
    <row r="90" spans="2:13" ht="196.15" customHeight="1" x14ac:dyDescent="1.35">
      <c r="B90" s="20"/>
      <c r="C90" s="21" t="s">
        <v>118</v>
      </c>
      <c r="D90" s="1">
        <v>15</v>
      </c>
      <c r="E90" s="22">
        <v>1.22</v>
      </c>
      <c r="F90" s="22">
        <v>0.06</v>
      </c>
      <c r="G90" s="22">
        <v>7.92</v>
      </c>
      <c r="H90" s="51">
        <v>37.200000000000003</v>
      </c>
      <c r="I90" s="1">
        <v>30</v>
      </c>
      <c r="J90" s="174">
        <v>2.4300000000000002</v>
      </c>
      <c r="K90" s="174">
        <v>0.12</v>
      </c>
      <c r="L90" s="174">
        <v>15.84</v>
      </c>
      <c r="M90" s="23">
        <v>74.400000000000006</v>
      </c>
    </row>
    <row r="91" spans="2:13" x14ac:dyDescent="1.35">
      <c r="B91" s="20" t="s">
        <v>89</v>
      </c>
      <c r="C91" s="21" t="s">
        <v>21</v>
      </c>
      <c r="D91" s="1">
        <v>200</v>
      </c>
      <c r="E91" s="22">
        <v>0.8</v>
      </c>
      <c r="F91" s="22">
        <v>0.8</v>
      </c>
      <c r="G91" s="22">
        <v>19.600000000000001</v>
      </c>
      <c r="H91" s="22">
        <v>90</v>
      </c>
      <c r="I91" s="69">
        <v>200</v>
      </c>
      <c r="J91" s="70">
        <v>0.8</v>
      </c>
      <c r="K91" s="70">
        <v>0.8</v>
      </c>
      <c r="L91" s="70">
        <v>19.600000000000001</v>
      </c>
      <c r="M91" s="71">
        <v>90</v>
      </c>
    </row>
    <row r="92" spans="2:13" ht="105" customHeight="1" thickBot="1" x14ac:dyDescent="1.4">
      <c r="B92" s="52"/>
      <c r="C92" s="21"/>
      <c r="D92" s="53"/>
      <c r="E92" s="40"/>
      <c r="F92" s="40"/>
      <c r="G92" s="40"/>
      <c r="H92" s="54"/>
      <c r="I92" s="55"/>
      <c r="J92" s="56"/>
      <c r="K92" s="56"/>
      <c r="L92" s="56"/>
      <c r="M92" s="57"/>
    </row>
    <row r="93" spans="2:13" ht="105" customHeight="1" thickBot="1" x14ac:dyDescent="1.4">
      <c r="B93" s="28"/>
      <c r="C93" s="29" t="s">
        <v>33</v>
      </c>
      <c r="D93" s="30"/>
      <c r="E93" s="31">
        <f>SUM(E81:E92)</f>
        <v>26.285</v>
      </c>
      <c r="F93" s="31">
        <f>SUM(F81:F92)</f>
        <v>28.784999999999997</v>
      </c>
      <c r="G93" s="31">
        <f>SUM(G81:G92)</f>
        <v>87.240000000000009</v>
      </c>
      <c r="H93" s="32">
        <f>SUM(H81:H92)</f>
        <v>775.2</v>
      </c>
      <c r="I93" s="30"/>
      <c r="J93" s="31">
        <f>SUM(J81:J92)</f>
        <v>36.679999999999993</v>
      </c>
      <c r="K93" s="31">
        <f>SUM(K81:K92)</f>
        <v>33.869999999999997</v>
      </c>
      <c r="L93" s="31">
        <f>SUM(L81:L92)</f>
        <v>111.64000000000001</v>
      </c>
      <c r="M93" s="33">
        <f>SUM(M81:M92)</f>
        <v>962</v>
      </c>
    </row>
    <row r="94" spans="2:13" ht="99" thickBot="1" x14ac:dyDescent="1.4">
      <c r="B94" s="34"/>
      <c r="C94" s="35"/>
      <c r="D94" s="36"/>
      <c r="E94" s="37"/>
      <c r="F94" s="37"/>
      <c r="G94" s="37"/>
      <c r="H94" s="38"/>
      <c r="I94" s="39"/>
      <c r="J94" s="40"/>
      <c r="K94" s="40"/>
      <c r="L94" s="40"/>
      <c r="M94" s="41"/>
    </row>
    <row r="95" spans="2:13" ht="99" thickBot="1" x14ac:dyDescent="1.4">
      <c r="B95" s="34"/>
      <c r="C95" s="35" t="s">
        <v>46</v>
      </c>
      <c r="D95" s="36"/>
      <c r="E95" s="37"/>
      <c r="F95" s="37"/>
      <c r="G95" s="37"/>
      <c r="H95" s="38">
        <f>H93/H122*100</f>
        <v>35.236363636363635</v>
      </c>
      <c r="I95" s="39"/>
      <c r="J95" s="40"/>
      <c r="K95" s="40"/>
      <c r="L95" s="40"/>
      <c r="M95" s="42">
        <f>M93/M122*100</f>
        <v>35.629629629629626</v>
      </c>
    </row>
    <row r="96" spans="2:13" ht="99" thickBot="1" x14ac:dyDescent="1.4">
      <c r="B96" s="183" t="s">
        <v>24</v>
      </c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5"/>
    </row>
    <row r="97" spans="2:13" x14ac:dyDescent="1.35">
      <c r="B97" s="58"/>
      <c r="C97" s="44"/>
      <c r="D97" s="59"/>
      <c r="E97" s="60"/>
      <c r="F97" s="60"/>
      <c r="G97" s="60"/>
      <c r="H97" s="61"/>
      <c r="I97" s="62"/>
      <c r="J97" s="63"/>
      <c r="K97" s="63"/>
      <c r="L97" s="63"/>
      <c r="M97" s="64"/>
    </row>
    <row r="98" spans="2:13" ht="196.5" x14ac:dyDescent="1.35">
      <c r="B98" s="65" t="s">
        <v>122</v>
      </c>
      <c r="C98" s="21" t="s">
        <v>123</v>
      </c>
      <c r="D98" s="66">
        <v>75</v>
      </c>
      <c r="E98" s="67">
        <v>5.5</v>
      </c>
      <c r="F98" s="67">
        <v>3.4</v>
      </c>
      <c r="G98" s="67">
        <v>39.200000000000003</v>
      </c>
      <c r="H98" s="68">
        <v>209</v>
      </c>
      <c r="I98" s="66">
        <v>75</v>
      </c>
      <c r="J98" s="67">
        <v>5.5</v>
      </c>
      <c r="K98" s="67">
        <v>3.4</v>
      </c>
      <c r="L98" s="67">
        <v>39.200000000000003</v>
      </c>
      <c r="M98" s="68">
        <v>209</v>
      </c>
    </row>
    <row r="99" spans="2:13" x14ac:dyDescent="1.35">
      <c r="B99" s="20" t="s">
        <v>18</v>
      </c>
      <c r="C99" s="21" t="s">
        <v>19</v>
      </c>
      <c r="D99" s="1">
        <v>200</v>
      </c>
      <c r="E99" s="22">
        <v>1.4</v>
      </c>
      <c r="F99" s="22">
        <v>1</v>
      </c>
      <c r="G99" s="22">
        <v>16</v>
      </c>
      <c r="H99" s="51">
        <v>78</v>
      </c>
      <c r="I99" s="24">
        <v>200</v>
      </c>
      <c r="J99" s="22">
        <v>1.4</v>
      </c>
      <c r="K99" s="22">
        <v>1</v>
      </c>
      <c r="L99" s="22">
        <v>16</v>
      </c>
      <c r="M99" s="23">
        <v>78</v>
      </c>
    </row>
    <row r="100" spans="2:13" ht="81" customHeight="1" thickBot="1" x14ac:dyDescent="1.4">
      <c r="B100" s="58"/>
      <c r="C100" s="44"/>
      <c r="D100" s="128"/>
      <c r="E100" s="129"/>
      <c r="F100" s="129"/>
      <c r="G100" s="129"/>
      <c r="H100" s="130"/>
      <c r="I100" s="89"/>
      <c r="J100" s="131"/>
      <c r="K100" s="131"/>
      <c r="L100" s="131"/>
      <c r="M100" s="132"/>
    </row>
    <row r="101" spans="2:13" ht="81" customHeight="1" thickBot="1" x14ac:dyDescent="1.4">
      <c r="B101" s="72"/>
      <c r="C101" s="29" t="s">
        <v>33</v>
      </c>
      <c r="D101" s="73"/>
      <c r="E101" s="74">
        <f>SUM(E98:E100)</f>
        <v>6.9</v>
      </c>
      <c r="F101" s="74">
        <f>SUM(F98:F100)</f>
        <v>4.4000000000000004</v>
      </c>
      <c r="G101" s="74">
        <f>SUM(G98:G100)</f>
        <v>55.2</v>
      </c>
      <c r="H101" s="75">
        <f>SUM(H98:H100)</f>
        <v>287</v>
      </c>
      <c r="I101" s="76"/>
      <c r="J101" s="74">
        <f>SUM(J98:J100)</f>
        <v>6.9</v>
      </c>
      <c r="K101" s="74">
        <f>SUM(K98:K100)</f>
        <v>4.4000000000000004</v>
      </c>
      <c r="L101" s="74">
        <f>SUM(L98:L100)</f>
        <v>55.2</v>
      </c>
      <c r="M101" s="75">
        <f>SUM(M98:M100)</f>
        <v>287</v>
      </c>
    </row>
    <row r="102" spans="2:13" ht="81" customHeight="1" thickBot="1" x14ac:dyDescent="1.4">
      <c r="B102" s="34"/>
      <c r="C102" s="35"/>
      <c r="D102" s="36"/>
      <c r="E102" s="37"/>
      <c r="F102" s="37"/>
      <c r="G102" s="37"/>
      <c r="H102" s="38"/>
      <c r="I102" s="39"/>
      <c r="J102" s="40"/>
      <c r="K102" s="40"/>
      <c r="L102" s="40"/>
      <c r="M102" s="41"/>
    </row>
    <row r="103" spans="2:13" ht="99" thickBot="1" x14ac:dyDescent="1.4">
      <c r="B103" s="34"/>
      <c r="C103" s="35" t="s">
        <v>46</v>
      </c>
      <c r="D103" s="36"/>
      <c r="E103" s="37"/>
      <c r="F103" s="37"/>
      <c r="G103" s="37"/>
      <c r="H103" s="38">
        <f>H101/H122*100</f>
        <v>13.045454545454547</v>
      </c>
      <c r="I103" s="39"/>
      <c r="J103" s="40"/>
      <c r="K103" s="40"/>
      <c r="L103" s="40"/>
      <c r="M103" s="42">
        <f>M101/M122*100</f>
        <v>10.62962962962963</v>
      </c>
    </row>
    <row r="104" spans="2:13" ht="99" thickBot="1" x14ac:dyDescent="1.4">
      <c r="B104" s="186" t="s">
        <v>25</v>
      </c>
      <c r="C104" s="187"/>
      <c r="D104" s="187"/>
      <c r="E104" s="187"/>
      <c r="F104" s="187"/>
      <c r="G104" s="187"/>
      <c r="H104" s="187"/>
      <c r="I104" s="187"/>
      <c r="J104" s="187"/>
      <c r="K104" s="187"/>
      <c r="L104" s="187"/>
      <c r="M104" s="188"/>
    </row>
    <row r="105" spans="2:13" ht="184.15" customHeight="1" x14ac:dyDescent="1.35">
      <c r="B105" s="58"/>
      <c r="C105" s="44"/>
      <c r="D105" s="59"/>
      <c r="E105" s="60"/>
      <c r="F105" s="60"/>
      <c r="G105" s="60"/>
      <c r="H105" s="133"/>
      <c r="I105" s="134"/>
      <c r="J105" s="135"/>
      <c r="K105" s="135"/>
      <c r="L105" s="135"/>
      <c r="M105" s="136"/>
    </row>
    <row r="106" spans="2:13" x14ac:dyDescent="1.35">
      <c r="B106" s="58"/>
      <c r="C106" s="21" t="s">
        <v>127</v>
      </c>
      <c r="D106" s="66"/>
      <c r="E106" s="180"/>
      <c r="F106" s="180"/>
      <c r="G106" s="180"/>
      <c r="H106" s="181"/>
      <c r="I106" s="1">
        <v>30</v>
      </c>
      <c r="J106" s="174">
        <v>0.7</v>
      </c>
      <c r="K106" s="174">
        <v>0.1</v>
      </c>
      <c r="L106" s="174">
        <v>3.4</v>
      </c>
      <c r="M106" s="23">
        <v>17.100000000000001</v>
      </c>
    </row>
    <row r="107" spans="2:13" ht="196.5" x14ac:dyDescent="1.35">
      <c r="B107" s="20" t="s">
        <v>129</v>
      </c>
      <c r="C107" s="21" t="s">
        <v>130</v>
      </c>
      <c r="D107" s="1"/>
      <c r="E107" s="22"/>
      <c r="F107" s="22"/>
      <c r="G107" s="22"/>
      <c r="H107" s="51"/>
      <c r="I107" s="66">
        <v>100</v>
      </c>
      <c r="J107" s="175">
        <v>12.4</v>
      </c>
      <c r="K107" s="175">
        <v>8.4</v>
      </c>
      <c r="L107" s="175">
        <v>14.2</v>
      </c>
      <c r="M107" s="68">
        <v>182</v>
      </c>
    </row>
    <row r="108" spans="2:13" ht="91.15" customHeight="1" x14ac:dyDescent="1.35">
      <c r="B108" s="20" t="s">
        <v>44</v>
      </c>
      <c r="C108" s="21" t="s">
        <v>45</v>
      </c>
      <c r="D108" s="1"/>
      <c r="E108" s="22"/>
      <c r="F108" s="22"/>
      <c r="G108" s="22"/>
      <c r="H108" s="22"/>
      <c r="I108" s="137">
        <v>180</v>
      </c>
      <c r="J108" s="175">
        <v>4.5</v>
      </c>
      <c r="K108" s="175">
        <v>6.48</v>
      </c>
      <c r="L108" s="175">
        <v>39.42</v>
      </c>
      <c r="M108" s="68">
        <v>234</v>
      </c>
    </row>
    <row r="109" spans="2:13" ht="81" customHeight="1" x14ac:dyDescent="1.35">
      <c r="B109" s="20" t="s">
        <v>5</v>
      </c>
      <c r="C109" s="21" t="s">
        <v>93</v>
      </c>
      <c r="D109" s="1"/>
      <c r="E109" s="22"/>
      <c r="F109" s="22"/>
      <c r="G109" s="22"/>
      <c r="H109" s="51"/>
      <c r="I109" s="1">
        <v>200</v>
      </c>
      <c r="J109" s="174">
        <v>0.2</v>
      </c>
      <c r="K109" s="174">
        <v>0.2</v>
      </c>
      <c r="L109" s="174">
        <v>21.8</v>
      </c>
      <c r="M109" s="23">
        <v>88</v>
      </c>
    </row>
    <row r="110" spans="2:13" ht="81" customHeight="1" x14ac:dyDescent="1.35">
      <c r="B110" s="20"/>
      <c r="C110" s="21" t="s">
        <v>6</v>
      </c>
      <c r="D110" s="1"/>
      <c r="E110" s="22"/>
      <c r="F110" s="22"/>
      <c r="G110" s="22"/>
      <c r="H110" s="51"/>
      <c r="I110" s="69">
        <v>30</v>
      </c>
      <c r="J110" s="70">
        <v>2.1</v>
      </c>
      <c r="K110" s="70">
        <v>0.2</v>
      </c>
      <c r="L110" s="70">
        <v>13.4</v>
      </c>
      <c r="M110" s="71">
        <v>63</v>
      </c>
    </row>
    <row r="111" spans="2:13" ht="91.15" customHeight="1" thickBot="1" x14ac:dyDescent="1.4">
      <c r="B111" s="20"/>
      <c r="C111" s="21"/>
      <c r="D111" s="24"/>
      <c r="E111" s="22"/>
      <c r="F111" s="22"/>
      <c r="G111" s="22"/>
      <c r="H111" s="51"/>
      <c r="I111" s="144"/>
      <c r="J111" s="56"/>
      <c r="K111" s="56"/>
      <c r="L111" s="56"/>
      <c r="M111" s="57"/>
    </row>
    <row r="112" spans="2:13" ht="99" thickBot="1" x14ac:dyDescent="1.4">
      <c r="B112" s="72"/>
      <c r="C112" s="29" t="s">
        <v>33</v>
      </c>
      <c r="D112" s="73"/>
      <c r="E112" s="74"/>
      <c r="F112" s="74"/>
      <c r="G112" s="74"/>
      <c r="H112" s="138"/>
      <c r="I112" s="73"/>
      <c r="J112" s="74">
        <f>SUM(J107:J111)</f>
        <v>19.2</v>
      </c>
      <c r="K112" s="74">
        <f>SUM(K107:K111)</f>
        <v>15.28</v>
      </c>
      <c r="L112" s="74">
        <f>SUM(L107:L111)</f>
        <v>88.820000000000007</v>
      </c>
      <c r="M112" s="75">
        <f>SUM(M107:M111)</f>
        <v>567</v>
      </c>
    </row>
    <row r="113" spans="1:14" ht="99" thickBot="1" x14ac:dyDescent="1.4">
      <c r="B113" s="34"/>
      <c r="C113" s="35"/>
      <c r="D113" s="36"/>
      <c r="E113" s="37"/>
      <c r="F113" s="37"/>
      <c r="G113" s="37"/>
      <c r="H113" s="38"/>
      <c r="I113" s="36"/>
      <c r="J113" s="37"/>
      <c r="K113" s="37"/>
      <c r="L113" s="37"/>
      <c r="M113" s="42"/>
    </row>
    <row r="114" spans="1:14" ht="110.45" customHeight="1" thickBot="1" x14ac:dyDescent="1.4">
      <c r="B114" s="34"/>
      <c r="C114" s="35" t="s">
        <v>46</v>
      </c>
      <c r="D114" s="36"/>
      <c r="E114" s="37"/>
      <c r="F114" s="37"/>
      <c r="G114" s="37"/>
      <c r="H114" s="38"/>
      <c r="I114" s="36"/>
      <c r="J114" s="37"/>
      <c r="K114" s="37"/>
      <c r="L114" s="37"/>
      <c r="M114" s="42">
        <f>M112/M122*100</f>
        <v>21</v>
      </c>
    </row>
    <row r="115" spans="1:14" ht="105.6" customHeight="1" thickBot="1" x14ac:dyDescent="1.4">
      <c r="B115" s="72"/>
      <c r="C115" s="29"/>
      <c r="D115" s="73"/>
      <c r="E115" s="97"/>
      <c r="F115" s="97"/>
      <c r="G115" s="97"/>
      <c r="H115" s="98"/>
      <c r="I115" s="73"/>
      <c r="J115" s="97"/>
      <c r="K115" s="97"/>
      <c r="L115" s="97"/>
      <c r="M115" s="99"/>
    </row>
    <row r="116" spans="1:14" ht="91.15" customHeight="1" thickBot="1" x14ac:dyDescent="1.4">
      <c r="B116" s="100"/>
      <c r="C116" s="101" t="s">
        <v>35</v>
      </c>
      <c r="D116" s="102"/>
      <c r="E116" s="103">
        <f>E76+E93+E101</f>
        <v>49.085000000000001</v>
      </c>
      <c r="F116" s="103">
        <f>F76+F93+F101</f>
        <v>43.618333333333332</v>
      </c>
      <c r="G116" s="103">
        <f>G76+G93+G101</f>
        <v>215.94</v>
      </c>
      <c r="H116" s="103">
        <f>H76+H93+H101</f>
        <v>1509.5666666666666</v>
      </c>
      <c r="I116" s="104"/>
      <c r="J116" s="105">
        <f>J93+J101+J112</f>
        <v>62.779999999999987</v>
      </c>
      <c r="K116" s="105">
        <f>K93+K101+K112</f>
        <v>53.55</v>
      </c>
      <c r="L116" s="105">
        <f>L93+L101+L112</f>
        <v>255.66000000000003</v>
      </c>
      <c r="M116" s="106">
        <f>M93+M101+M112</f>
        <v>1816</v>
      </c>
    </row>
    <row r="117" spans="1:14" ht="103.15" customHeight="1" thickBot="1" x14ac:dyDescent="1.4">
      <c r="B117" s="107"/>
      <c r="C117" s="11"/>
      <c r="D117" s="102"/>
      <c r="E117" s="108"/>
      <c r="F117" s="108"/>
      <c r="G117" s="108"/>
      <c r="H117" s="109"/>
      <c r="I117" s="102"/>
      <c r="J117" s="108"/>
      <c r="K117" s="108"/>
      <c r="L117" s="108"/>
      <c r="M117" s="110"/>
    </row>
    <row r="118" spans="1:14" ht="99" thickBot="1" x14ac:dyDescent="1.4">
      <c r="B118" s="111"/>
      <c r="C118" s="112" t="s">
        <v>34</v>
      </c>
      <c r="D118" s="104"/>
      <c r="E118" s="31">
        <f>E116*4</f>
        <v>196.34</v>
      </c>
      <c r="F118" s="31">
        <f>F116*9</f>
        <v>392.565</v>
      </c>
      <c r="G118" s="31">
        <f>G116*4</f>
        <v>863.76</v>
      </c>
      <c r="H118" s="32">
        <f>E118+F118+G118</f>
        <v>1452.665</v>
      </c>
      <c r="I118" s="104"/>
      <c r="J118" s="31">
        <f>J116*4</f>
        <v>251.11999999999995</v>
      </c>
      <c r="K118" s="31">
        <f>K116*9</f>
        <v>481.95</v>
      </c>
      <c r="L118" s="31">
        <f>L116*4</f>
        <v>1022.6400000000001</v>
      </c>
      <c r="M118" s="33">
        <f>J118+K118+L118</f>
        <v>1755.71</v>
      </c>
    </row>
    <row r="119" spans="1:14" ht="99" thickBot="1" x14ac:dyDescent="1.4">
      <c r="B119" s="113"/>
      <c r="C119" s="114"/>
      <c r="D119" s="45"/>
      <c r="E119" s="46"/>
      <c r="F119" s="46"/>
      <c r="G119" s="46"/>
      <c r="H119" s="47"/>
      <c r="I119" s="45"/>
      <c r="J119" s="46"/>
      <c r="K119" s="46"/>
      <c r="L119" s="46"/>
      <c r="M119" s="115"/>
    </row>
    <row r="120" spans="1:14" ht="81" customHeight="1" thickBot="1" x14ac:dyDescent="1.4">
      <c r="B120" s="107"/>
      <c r="C120" s="139" t="s">
        <v>105</v>
      </c>
      <c r="D120" s="102"/>
      <c r="E120" s="116">
        <f>E118/H118*100</f>
        <v>13.515848457834394</v>
      </c>
      <c r="F120" s="116">
        <v>30</v>
      </c>
      <c r="G120" s="116">
        <f>G118/H118*100</f>
        <v>59.46037111102698</v>
      </c>
      <c r="H120" s="140">
        <f>H116/H122*100</f>
        <v>68.61666666666666</v>
      </c>
      <c r="I120" s="141"/>
      <c r="J120" s="118">
        <f>J118/M118*100</f>
        <v>14.303045491567513</v>
      </c>
      <c r="K120" s="118">
        <v>30</v>
      </c>
      <c r="L120" s="118">
        <f>L118/M118*100</f>
        <v>58.246521350336913</v>
      </c>
      <c r="M120" s="119">
        <f>M116/M122*100</f>
        <v>67.259259259259267</v>
      </c>
    </row>
    <row r="121" spans="1:14" ht="81" customHeight="1" thickBot="1" x14ac:dyDescent="1.4">
      <c r="B121" s="100"/>
      <c r="C121" s="101" t="s">
        <v>43</v>
      </c>
      <c r="D121" s="102"/>
      <c r="E121" s="103">
        <f>E76+E93</f>
        <v>42.185000000000002</v>
      </c>
      <c r="F121" s="103">
        <f>F76+F93</f>
        <v>39.218333333333334</v>
      </c>
      <c r="G121" s="103">
        <f>G76+G93</f>
        <v>160.74</v>
      </c>
      <c r="H121" s="14">
        <f>H76+H93</f>
        <v>1222.5666666666666</v>
      </c>
      <c r="I121" s="103"/>
      <c r="J121" s="103">
        <f>J76+J93</f>
        <v>36.679999999999993</v>
      </c>
      <c r="K121" s="103">
        <f>K76+K93</f>
        <v>33.869999999999997</v>
      </c>
      <c r="L121" s="103">
        <f>L76+L93</f>
        <v>111.64000000000001</v>
      </c>
      <c r="M121" s="106">
        <f>M93+M101</f>
        <v>1249</v>
      </c>
    </row>
    <row r="122" spans="1:14" ht="99" thickBot="1" x14ac:dyDescent="1.4">
      <c r="B122" s="120"/>
      <c r="C122" s="142" t="s">
        <v>37</v>
      </c>
      <c r="D122" s="104"/>
      <c r="E122" s="118"/>
      <c r="F122" s="118"/>
      <c r="G122" s="118"/>
      <c r="H122" s="33">
        <v>2200</v>
      </c>
      <c r="I122" s="141"/>
      <c r="J122" s="31"/>
      <c r="K122" s="31"/>
      <c r="L122" s="31"/>
      <c r="M122" s="33">
        <v>2700</v>
      </c>
    </row>
    <row r="123" spans="1:14" ht="184.9" customHeight="1" thickBot="1" x14ac:dyDescent="1.4">
      <c r="A123" s="85"/>
      <c r="B123" s="122"/>
      <c r="C123" s="44"/>
      <c r="D123" s="8"/>
      <c r="E123" s="8"/>
      <c r="F123" s="8"/>
      <c r="G123" s="8"/>
      <c r="H123" s="123"/>
      <c r="I123" s="8"/>
      <c r="J123" s="123"/>
      <c r="K123" s="123"/>
      <c r="L123" s="123"/>
      <c r="M123" s="123"/>
      <c r="N123" s="85"/>
    </row>
    <row r="124" spans="1:14" ht="99" thickBot="1" x14ac:dyDescent="1.4">
      <c r="B124" s="191" t="s">
        <v>0</v>
      </c>
      <c r="C124" s="11"/>
      <c r="D124" s="12"/>
      <c r="E124" s="13"/>
      <c r="F124" s="13" t="s">
        <v>7</v>
      </c>
      <c r="G124" s="13"/>
      <c r="H124" s="14"/>
      <c r="I124" s="15"/>
      <c r="J124" s="13"/>
      <c r="K124" s="13" t="s">
        <v>15</v>
      </c>
      <c r="L124" s="13"/>
      <c r="M124" s="14"/>
    </row>
    <row r="125" spans="1:14" ht="409.6" thickBot="1" x14ac:dyDescent="1.4">
      <c r="B125" s="192"/>
      <c r="C125" s="16" t="s">
        <v>1</v>
      </c>
      <c r="D125" s="124" t="s">
        <v>27</v>
      </c>
      <c r="E125" s="125" t="s">
        <v>28</v>
      </c>
      <c r="F125" s="125" t="s">
        <v>29</v>
      </c>
      <c r="G125" s="125" t="s">
        <v>30</v>
      </c>
      <c r="H125" s="19" t="s">
        <v>26</v>
      </c>
      <c r="I125" s="124" t="s">
        <v>27</v>
      </c>
      <c r="J125" s="125" t="s">
        <v>28</v>
      </c>
      <c r="K125" s="125" t="s">
        <v>29</v>
      </c>
      <c r="L125" s="18" t="s">
        <v>30</v>
      </c>
      <c r="M125" s="19" t="s">
        <v>26</v>
      </c>
    </row>
    <row r="126" spans="1:14" ht="99" thickBot="1" x14ac:dyDescent="1.4">
      <c r="B126" s="186" t="s">
        <v>31</v>
      </c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8"/>
    </row>
    <row r="127" spans="1:14" ht="99" thickBot="1" x14ac:dyDescent="1.4">
      <c r="B127" s="186" t="s">
        <v>39</v>
      </c>
      <c r="C127" s="187"/>
      <c r="D127" s="187"/>
      <c r="E127" s="187"/>
      <c r="F127" s="187"/>
      <c r="G127" s="187"/>
      <c r="H127" s="187"/>
      <c r="I127" s="187"/>
      <c r="J127" s="187"/>
      <c r="K127" s="187"/>
      <c r="L127" s="187"/>
      <c r="M127" s="188"/>
    </row>
    <row r="128" spans="1:14" ht="211.9" customHeight="1" thickBot="1" x14ac:dyDescent="1.4">
      <c r="B128" s="186" t="s">
        <v>50</v>
      </c>
      <c r="C128" s="187"/>
      <c r="D128" s="187"/>
      <c r="E128" s="187"/>
      <c r="F128" s="187"/>
      <c r="G128" s="187"/>
      <c r="H128" s="187"/>
      <c r="I128" s="189"/>
      <c r="J128" s="189"/>
      <c r="K128" s="189"/>
      <c r="L128" s="189"/>
      <c r="M128" s="190"/>
    </row>
    <row r="129" spans="1:14" x14ac:dyDescent="1.35">
      <c r="B129" s="43"/>
      <c r="C129" s="44"/>
      <c r="D129" s="45"/>
      <c r="E129" s="46"/>
      <c r="F129" s="46"/>
      <c r="G129" s="46"/>
      <c r="H129" s="47"/>
      <c r="I129" s="48"/>
      <c r="J129" s="49"/>
      <c r="K129" s="49"/>
      <c r="L129" s="49"/>
      <c r="M129" s="50"/>
    </row>
    <row r="130" spans="1:14" s="85" customFormat="1" x14ac:dyDescent="1.35">
      <c r="A130" s="2"/>
      <c r="B130" s="20" t="s">
        <v>17</v>
      </c>
      <c r="C130" s="179" t="s">
        <v>110</v>
      </c>
      <c r="D130" s="1">
        <v>50</v>
      </c>
      <c r="E130" s="22">
        <v>8</v>
      </c>
      <c r="F130" s="22">
        <v>9</v>
      </c>
      <c r="G130" s="22">
        <v>1.5</v>
      </c>
      <c r="H130" s="22">
        <v>120</v>
      </c>
      <c r="I130" s="1"/>
      <c r="J130" s="174"/>
      <c r="K130" s="174"/>
      <c r="L130" s="174"/>
      <c r="M130" s="23"/>
      <c r="N130" s="2"/>
    </row>
    <row r="131" spans="1:14" x14ac:dyDescent="1.35">
      <c r="B131" s="20" t="s">
        <v>13</v>
      </c>
      <c r="C131" s="21" t="s">
        <v>102</v>
      </c>
      <c r="D131" s="1">
        <v>130</v>
      </c>
      <c r="E131" s="22">
        <v>3.12</v>
      </c>
      <c r="F131" s="22">
        <v>4.16</v>
      </c>
      <c r="G131" s="22">
        <v>12.39</v>
      </c>
      <c r="H131" s="22">
        <v>98.8</v>
      </c>
      <c r="I131" s="24"/>
      <c r="J131" s="174"/>
      <c r="K131" s="174"/>
      <c r="L131" s="174"/>
      <c r="M131" s="23"/>
    </row>
    <row r="132" spans="1:14" ht="407.25" customHeight="1" x14ac:dyDescent="1.35">
      <c r="B132" s="20" t="s">
        <v>17</v>
      </c>
      <c r="C132" s="21" t="s">
        <v>81</v>
      </c>
      <c r="D132" s="1">
        <v>180</v>
      </c>
      <c r="E132" s="22">
        <v>0.6</v>
      </c>
      <c r="F132" s="22">
        <v>0.1</v>
      </c>
      <c r="G132" s="22">
        <v>18.8</v>
      </c>
      <c r="H132" s="22">
        <v>63.6</v>
      </c>
      <c r="I132" s="24"/>
      <c r="J132" s="174"/>
      <c r="K132" s="174"/>
      <c r="L132" s="174"/>
      <c r="M132" s="23"/>
    </row>
    <row r="133" spans="1:14" ht="118.5" customHeight="1" x14ac:dyDescent="1.35">
      <c r="B133" s="20"/>
      <c r="C133" s="21" t="s">
        <v>118</v>
      </c>
      <c r="D133" s="1">
        <v>30</v>
      </c>
      <c r="E133" s="22">
        <v>2.4300000000000002</v>
      </c>
      <c r="F133" s="22">
        <v>0.12</v>
      </c>
      <c r="G133" s="22">
        <v>15.84</v>
      </c>
      <c r="H133" s="22">
        <v>74.400000000000006</v>
      </c>
      <c r="I133" s="24"/>
      <c r="J133" s="174"/>
      <c r="K133" s="174"/>
      <c r="L133" s="174"/>
      <c r="M133" s="23"/>
    </row>
    <row r="134" spans="1:14" ht="118.5" customHeight="1" x14ac:dyDescent="1.35">
      <c r="B134" s="20"/>
      <c r="C134" s="21" t="s">
        <v>125</v>
      </c>
      <c r="D134" s="1" t="s">
        <v>92</v>
      </c>
      <c r="E134" s="174">
        <v>6.6</v>
      </c>
      <c r="F134" s="174">
        <v>3.85</v>
      </c>
      <c r="G134" s="174">
        <v>11</v>
      </c>
      <c r="H134" s="23">
        <v>105.05</v>
      </c>
      <c r="I134" s="178"/>
      <c r="J134" s="26"/>
      <c r="K134" s="26"/>
      <c r="L134" s="26"/>
      <c r="M134" s="27"/>
    </row>
    <row r="135" spans="1:14" ht="118.5" customHeight="1" thickBot="1" x14ac:dyDescent="1.4">
      <c r="B135" s="52"/>
      <c r="C135" s="21"/>
      <c r="D135" s="53"/>
      <c r="E135" s="40"/>
      <c r="F135" s="40"/>
      <c r="G135" s="40"/>
      <c r="H135" s="54"/>
      <c r="I135" s="55"/>
      <c r="J135" s="56"/>
      <c r="K135" s="56"/>
      <c r="L135" s="56"/>
      <c r="M135" s="57"/>
    </row>
    <row r="136" spans="1:14" ht="99" thickBot="1" x14ac:dyDescent="1.4">
      <c r="B136" s="28"/>
      <c r="C136" s="29" t="s">
        <v>33</v>
      </c>
      <c r="D136" s="30"/>
      <c r="E136" s="31">
        <f>SUM(E130:E135)</f>
        <v>20.75</v>
      </c>
      <c r="F136" s="31">
        <f>SUM(F130:F135)</f>
        <v>17.23</v>
      </c>
      <c r="G136" s="31">
        <f>SUM(G130:G135)</f>
        <v>59.53</v>
      </c>
      <c r="H136" s="32">
        <f>SUM(H130:H135)</f>
        <v>461.85000000000008</v>
      </c>
      <c r="I136" s="30"/>
      <c r="J136" s="31"/>
      <c r="K136" s="31"/>
      <c r="L136" s="31"/>
      <c r="M136" s="33"/>
    </row>
    <row r="137" spans="1:14" ht="129.6" customHeight="1" thickBot="1" x14ac:dyDescent="1.4">
      <c r="B137" s="34"/>
      <c r="C137" s="35"/>
      <c r="D137" s="36"/>
      <c r="E137" s="37"/>
      <c r="F137" s="37"/>
      <c r="G137" s="37"/>
      <c r="H137" s="38"/>
      <c r="I137" s="39"/>
      <c r="J137" s="40"/>
      <c r="K137" s="40"/>
      <c r="L137" s="40"/>
      <c r="M137" s="41"/>
    </row>
    <row r="138" spans="1:14" ht="99" thickBot="1" x14ac:dyDescent="1.4">
      <c r="B138" s="34"/>
      <c r="C138" s="35" t="s">
        <v>46</v>
      </c>
      <c r="D138" s="36"/>
      <c r="E138" s="37"/>
      <c r="F138" s="37"/>
      <c r="G138" s="37"/>
      <c r="H138" s="38">
        <f>H136/H180*100</f>
        <v>20.993181818181821</v>
      </c>
      <c r="I138" s="39"/>
      <c r="J138" s="40"/>
      <c r="K138" s="40"/>
      <c r="L138" s="40"/>
      <c r="M138" s="42"/>
    </row>
    <row r="139" spans="1:14" ht="99" thickBot="1" x14ac:dyDescent="1.4">
      <c r="B139" s="186" t="s">
        <v>23</v>
      </c>
      <c r="C139" s="187"/>
      <c r="D139" s="187"/>
      <c r="E139" s="187"/>
      <c r="F139" s="187"/>
      <c r="G139" s="187"/>
      <c r="H139" s="187"/>
      <c r="I139" s="189"/>
      <c r="J139" s="189"/>
      <c r="K139" s="189"/>
      <c r="L139" s="189"/>
      <c r="M139" s="190"/>
    </row>
    <row r="140" spans="1:14" x14ac:dyDescent="1.35">
      <c r="B140" s="43"/>
      <c r="C140" s="44"/>
      <c r="D140" s="45"/>
      <c r="E140" s="46"/>
      <c r="F140" s="46"/>
      <c r="G140" s="46"/>
      <c r="H140" s="47"/>
      <c r="I140" s="48"/>
      <c r="J140" s="49"/>
      <c r="K140" s="49"/>
      <c r="L140" s="49"/>
      <c r="M140" s="50"/>
    </row>
    <row r="141" spans="1:14" x14ac:dyDescent="1.35">
      <c r="B141" s="20" t="s">
        <v>133</v>
      </c>
      <c r="C141" s="21" t="s">
        <v>155</v>
      </c>
      <c r="D141" s="1">
        <v>100</v>
      </c>
      <c r="E141" s="22">
        <v>2</v>
      </c>
      <c r="F141" s="22">
        <v>5.0999999999999996</v>
      </c>
      <c r="G141" s="22">
        <v>10.3</v>
      </c>
      <c r="H141" s="22">
        <v>94</v>
      </c>
      <c r="I141" s="1">
        <v>100</v>
      </c>
      <c r="J141" s="174">
        <v>2</v>
      </c>
      <c r="K141" s="174">
        <v>5.0999999999999996</v>
      </c>
      <c r="L141" s="174">
        <v>10.3</v>
      </c>
      <c r="M141" s="23">
        <v>94</v>
      </c>
    </row>
    <row r="142" spans="1:14" x14ac:dyDescent="1.35">
      <c r="B142" s="20" t="s">
        <v>147</v>
      </c>
      <c r="C142" s="21" t="s">
        <v>148</v>
      </c>
      <c r="D142" s="1">
        <v>200</v>
      </c>
      <c r="E142" s="22">
        <v>1.8</v>
      </c>
      <c r="F142" s="22">
        <v>5</v>
      </c>
      <c r="G142" s="22">
        <v>11.4</v>
      </c>
      <c r="H142" s="51">
        <v>98</v>
      </c>
      <c r="I142" s="1">
        <v>200</v>
      </c>
      <c r="J142" s="174">
        <v>1.8</v>
      </c>
      <c r="K142" s="174">
        <v>5</v>
      </c>
      <c r="L142" s="174">
        <v>11.4</v>
      </c>
      <c r="M142" s="23">
        <v>98</v>
      </c>
    </row>
    <row r="143" spans="1:14" ht="81" customHeight="1" x14ac:dyDescent="1.35">
      <c r="B143" s="20"/>
      <c r="C143" s="21" t="s">
        <v>9</v>
      </c>
      <c r="D143" s="1">
        <v>5</v>
      </c>
      <c r="E143" s="22">
        <v>0.1</v>
      </c>
      <c r="F143" s="22">
        <v>0.8</v>
      </c>
      <c r="G143" s="22">
        <v>0.2</v>
      </c>
      <c r="H143" s="22">
        <v>8.1</v>
      </c>
      <c r="I143" s="1">
        <v>5</v>
      </c>
      <c r="J143" s="174">
        <v>0.1</v>
      </c>
      <c r="K143" s="174">
        <v>0.8</v>
      </c>
      <c r="L143" s="174">
        <v>0.2</v>
      </c>
      <c r="M143" s="23">
        <v>8.1</v>
      </c>
    </row>
    <row r="144" spans="1:14" ht="81" customHeight="1" x14ac:dyDescent="1.35">
      <c r="B144" s="20" t="s">
        <v>55</v>
      </c>
      <c r="C144" s="21" t="s">
        <v>56</v>
      </c>
      <c r="D144" s="1">
        <v>60</v>
      </c>
      <c r="E144" s="22">
        <v>6.9</v>
      </c>
      <c r="F144" s="22">
        <v>10</v>
      </c>
      <c r="G144" s="22">
        <v>0.9</v>
      </c>
      <c r="H144" s="22">
        <v>121.2</v>
      </c>
      <c r="I144" s="24">
        <v>75</v>
      </c>
      <c r="J144" s="174">
        <v>8.6</v>
      </c>
      <c r="K144" s="174">
        <v>12.5</v>
      </c>
      <c r="L144" s="174">
        <v>1.1000000000000001</v>
      </c>
      <c r="M144" s="23">
        <v>151.5</v>
      </c>
    </row>
    <row r="145" spans="2:13" ht="81" customHeight="1" x14ac:dyDescent="1.35">
      <c r="B145" s="20" t="s">
        <v>17</v>
      </c>
      <c r="C145" s="21" t="s">
        <v>91</v>
      </c>
      <c r="D145" s="1">
        <v>100</v>
      </c>
      <c r="E145" s="22">
        <v>2.4</v>
      </c>
      <c r="F145" s="22">
        <v>2.2000000000000002</v>
      </c>
      <c r="G145" s="22">
        <v>17.899999999999999</v>
      </c>
      <c r="H145" s="22">
        <v>104</v>
      </c>
      <c r="I145" s="24">
        <v>130</v>
      </c>
      <c r="J145" s="174">
        <v>3.12</v>
      </c>
      <c r="K145" s="174">
        <v>2.86</v>
      </c>
      <c r="L145" s="174">
        <v>23.27</v>
      </c>
      <c r="M145" s="23">
        <v>135.19999999999999</v>
      </c>
    </row>
    <row r="146" spans="2:13" ht="118.5" customHeight="1" x14ac:dyDescent="1.35">
      <c r="B146" s="20" t="s">
        <v>52</v>
      </c>
      <c r="C146" s="21" t="s">
        <v>53</v>
      </c>
      <c r="D146" s="1">
        <v>200</v>
      </c>
      <c r="E146" s="22">
        <v>0.4</v>
      </c>
      <c r="F146" s="22">
        <v>0</v>
      </c>
      <c r="G146" s="22">
        <v>26.6</v>
      </c>
      <c r="H146" s="51">
        <v>104</v>
      </c>
      <c r="I146" s="1">
        <v>200</v>
      </c>
      <c r="J146" s="174">
        <v>0.4</v>
      </c>
      <c r="K146" s="174">
        <v>0</v>
      </c>
      <c r="L146" s="174">
        <v>26.6</v>
      </c>
      <c r="M146" s="23">
        <v>104</v>
      </c>
    </row>
    <row r="147" spans="2:13" x14ac:dyDescent="1.35">
      <c r="B147" s="20"/>
      <c r="C147" s="21" t="s">
        <v>6</v>
      </c>
      <c r="D147" s="1">
        <v>30</v>
      </c>
      <c r="E147" s="22">
        <v>2.1</v>
      </c>
      <c r="F147" s="22">
        <v>0.2</v>
      </c>
      <c r="G147" s="22">
        <v>13.4</v>
      </c>
      <c r="H147" s="51">
        <v>63</v>
      </c>
      <c r="I147" s="1">
        <v>40</v>
      </c>
      <c r="J147" s="174">
        <v>2.8</v>
      </c>
      <c r="K147" s="174">
        <v>0.3</v>
      </c>
      <c r="L147" s="174">
        <v>17.899999999999999</v>
      </c>
      <c r="M147" s="23">
        <v>84</v>
      </c>
    </row>
    <row r="148" spans="2:13" x14ac:dyDescent="1.35">
      <c r="B148" s="20"/>
      <c r="C148" s="21" t="s">
        <v>118</v>
      </c>
      <c r="D148" s="1">
        <v>15</v>
      </c>
      <c r="E148" s="22">
        <v>1.22</v>
      </c>
      <c r="F148" s="22">
        <v>0.06</v>
      </c>
      <c r="G148" s="22">
        <v>7.92</v>
      </c>
      <c r="H148" s="23">
        <v>37.200000000000003</v>
      </c>
      <c r="I148" s="24">
        <v>40</v>
      </c>
      <c r="J148" s="174">
        <v>3.24</v>
      </c>
      <c r="K148" s="174">
        <v>0.16</v>
      </c>
      <c r="L148" s="174">
        <v>21.12</v>
      </c>
      <c r="M148" s="23">
        <v>99.2</v>
      </c>
    </row>
    <row r="149" spans="2:13" ht="108" customHeight="1" x14ac:dyDescent="1.35">
      <c r="B149" s="20" t="s">
        <v>89</v>
      </c>
      <c r="C149" s="21" t="s">
        <v>21</v>
      </c>
      <c r="D149" s="1">
        <v>200</v>
      </c>
      <c r="E149" s="22">
        <v>0.8</v>
      </c>
      <c r="F149" s="22">
        <v>0.8</v>
      </c>
      <c r="G149" s="22">
        <v>19.600000000000001</v>
      </c>
      <c r="H149" s="23">
        <v>90</v>
      </c>
      <c r="I149" s="1">
        <v>200</v>
      </c>
      <c r="J149" s="174">
        <v>0.8</v>
      </c>
      <c r="K149" s="174">
        <v>0.8</v>
      </c>
      <c r="L149" s="174">
        <v>19.600000000000001</v>
      </c>
      <c r="M149" s="23">
        <v>90</v>
      </c>
    </row>
    <row r="150" spans="2:13" ht="99" thickBot="1" x14ac:dyDescent="1.4">
      <c r="B150" s="52"/>
      <c r="C150" s="21"/>
      <c r="D150" s="53"/>
      <c r="E150" s="40"/>
      <c r="F150" s="40"/>
      <c r="G150" s="40"/>
      <c r="H150" s="54"/>
      <c r="I150" s="55"/>
      <c r="J150" s="56"/>
      <c r="K150" s="56"/>
      <c r="L150" s="56"/>
      <c r="M150" s="57"/>
    </row>
    <row r="151" spans="2:13" ht="99" thickBot="1" x14ac:dyDescent="1.4">
      <c r="B151" s="28"/>
      <c r="C151" s="29" t="s">
        <v>33</v>
      </c>
      <c r="D151" s="30"/>
      <c r="E151" s="31">
        <f>SUM(E141:E149)</f>
        <v>17.720000000000002</v>
      </c>
      <c r="F151" s="31">
        <f>SUM(F141:F149)</f>
        <v>24.159999999999997</v>
      </c>
      <c r="G151" s="31">
        <f>SUM(G141:G149)</f>
        <v>108.22000000000003</v>
      </c>
      <c r="H151" s="32">
        <f>SUM(H141:H149)</f>
        <v>719.5</v>
      </c>
      <c r="I151" s="30"/>
      <c r="J151" s="31">
        <f>SUM(J141:J149)</f>
        <v>22.860000000000003</v>
      </c>
      <c r="K151" s="31">
        <f>SUM(K141:K149)</f>
        <v>27.52</v>
      </c>
      <c r="L151" s="31">
        <f>SUM(L141:L149)</f>
        <v>131.49</v>
      </c>
      <c r="M151" s="33">
        <f>SUM(M141:M149)</f>
        <v>864</v>
      </c>
    </row>
    <row r="152" spans="2:13" ht="99" thickBot="1" x14ac:dyDescent="1.4">
      <c r="B152" s="34"/>
      <c r="C152" s="35"/>
      <c r="D152" s="36"/>
      <c r="E152" s="37"/>
      <c r="F152" s="37"/>
      <c r="G152" s="37"/>
      <c r="H152" s="38"/>
      <c r="I152" s="39"/>
      <c r="J152" s="40"/>
      <c r="K152" s="40"/>
      <c r="L152" s="40"/>
      <c r="M152" s="41"/>
    </row>
    <row r="153" spans="2:13" ht="99" thickBot="1" x14ac:dyDescent="1.4">
      <c r="B153" s="34"/>
      <c r="C153" s="35" t="s">
        <v>46</v>
      </c>
      <c r="D153" s="36"/>
      <c r="E153" s="37"/>
      <c r="F153" s="37"/>
      <c r="G153" s="37"/>
      <c r="H153" s="38">
        <f>H151/H180*100</f>
        <v>32.704545454545453</v>
      </c>
      <c r="I153" s="39"/>
      <c r="J153" s="40"/>
      <c r="K153" s="40"/>
      <c r="L153" s="40"/>
      <c r="M153" s="42">
        <f>M151/M180*100</f>
        <v>32</v>
      </c>
    </row>
    <row r="154" spans="2:13" ht="99" thickBot="1" x14ac:dyDescent="1.4">
      <c r="B154" s="183" t="s">
        <v>24</v>
      </c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5"/>
    </row>
    <row r="155" spans="2:13" x14ac:dyDescent="1.35">
      <c r="B155" s="58"/>
      <c r="C155" s="44"/>
      <c r="D155" s="59"/>
      <c r="E155" s="60"/>
      <c r="F155" s="60"/>
      <c r="G155" s="60"/>
      <c r="H155" s="61"/>
      <c r="I155" s="62"/>
      <c r="J155" s="63"/>
      <c r="K155" s="63"/>
      <c r="L155" s="63"/>
      <c r="M155" s="64"/>
    </row>
    <row r="156" spans="2:13" x14ac:dyDescent="1.35">
      <c r="B156" s="65" t="s">
        <v>51</v>
      </c>
      <c r="C156" s="21" t="s">
        <v>82</v>
      </c>
      <c r="D156" s="66">
        <v>100</v>
      </c>
      <c r="E156" s="67">
        <v>4.7</v>
      </c>
      <c r="F156" s="67">
        <v>4.7</v>
      </c>
      <c r="G156" s="67">
        <v>37</v>
      </c>
      <c r="H156" s="67">
        <v>208</v>
      </c>
      <c r="I156" s="66">
        <v>150</v>
      </c>
      <c r="J156" s="67">
        <v>7.1</v>
      </c>
      <c r="K156" s="67">
        <v>7.1</v>
      </c>
      <c r="L156" s="67">
        <v>55.5</v>
      </c>
      <c r="M156" s="68">
        <v>312</v>
      </c>
    </row>
    <row r="157" spans="2:13" x14ac:dyDescent="1.35">
      <c r="B157" s="65"/>
      <c r="C157" s="21" t="s">
        <v>83</v>
      </c>
      <c r="D157" s="69">
        <v>200</v>
      </c>
      <c r="E157" s="70">
        <v>5.2</v>
      </c>
      <c r="F157" s="70">
        <v>5.6</v>
      </c>
      <c r="G157" s="70">
        <v>8.6</v>
      </c>
      <c r="H157" s="70">
        <v>104</v>
      </c>
      <c r="I157" s="69">
        <v>200</v>
      </c>
      <c r="J157" s="70">
        <v>5.2</v>
      </c>
      <c r="K157" s="70">
        <v>5.6</v>
      </c>
      <c r="L157" s="70">
        <v>8.6</v>
      </c>
      <c r="M157" s="71">
        <v>104</v>
      </c>
    </row>
    <row r="158" spans="2:13" ht="81" customHeight="1" thickBot="1" x14ac:dyDescent="1.4">
      <c r="B158" s="20"/>
      <c r="C158" s="21"/>
      <c r="D158" s="1"/>
      <c r="E158" s="22"/>
      <c r="F158" s="22"/>
      <c r="G158" s="22"/>
      <c r="H158" s="22"/>
      <c r="I158" s="1"/>
      <c r="J158" s="22"/>
      <c r="K158" s="22"/>
      <c r="L158" s="22"/>
      <c r="M158" s="23"/>
    </row>
    <row r="159" spans="2:13" ht="81" customHeight="1" thickBot="1" x14ac:dyDescent="1.4">
      <c r="B159" s="72"/>
      <c r="C159" s="29" t="s">
        <v>33</v>
      </c>
      <c r="D159" s="73"/>
      <c r="E159" s="74">
        <f>SUM(E156:E158)</f>
        <v>9.9</v>
      </c>
      <c r="F159" s="74">
        <f>SUM(F156:F158)</f>
        <v>10.3</v>
      </c>
      <c r="G159" s="74">
        <f>SUM(G156:G158)</f>
        <v>45.6</v>
      </c>
      <c r="H159" s="75">
        <f>SUM(H156:H158)</f>
        <v>312</v>
      </c>
      <c r="I159" s="76"/>
      <c r="J159" s="74">
        <f>SUM(J156:J158)</f>
        <v>12.3</v>
      </c>
      <c r="K159" s="74">
        <f>SUM(K156:K158)</f>
        <v>12.7</v>
      </c>
      <c r="L159" s="74">
        <f>SUM(L156:L158)</f>
        <v>64.099999999999994</v>
      </c>
      <c r="M159" s="75">
        <f>SUM(M156:M158)</f>
        <v>416</v>
      </c>
    </row>
    <row r="160" spans="2:13" ht="81" customHeight="1" thickBot="1" x14ac:dyDescent="1.4">
      <c r="B160" s="34"/>
      <c r="C160" s="35"/>
      <c r="D160" s="36"/>
      <c r="E160" s="37"/>
      <c r="F160" s="37"/>
      <c r="G160" s="37"/>
      <c r="H160" s="38"/>
      <c r="I160" s="39"/>
      <c r="J160" s="40"/>
      <c r="K160" s="40"/>
      <c r="L160" s="40"/>
      <c r="M160" s="41"/>
    </row>
    <row r="161" spans="2:13" ht="99" thickBot="1" x14ac:dyDescent="1.4">
      <c r="B161" s="34"/>
      <c r="C161" s="35" t="s">
        <v>46</v>
      </c>
      <c r="D161" s="36"/>
      <c r="E161" s="37"/>
      <c r="F161" s="37"/>
      <c r="G161" s="37"/>
      <c r="H161" s="38">
        <f>H159/H180*100</f>
        <v>14.181818181818182</v>
      </c>
      <c r="I161" s="39"/>
      <c r="J161" s="40"/>
      <c r="K161" s="40"/>
      <c r="L161" s="40"/>
      <c r="M161" s="42">
        <f>M159/M180*100</f>
        <v>15.407407407407408</v>
      </c>
    </row>
    <row r="162" spans="2:13" ht="99" thickBot="1" x14ac:dyDescent="1.4">
      <c r="B162" s="186" t="s">
        <v>25</v>
      </c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8"/>
    </row>
    <row r="163" spans="2:13" ht="100.9" customHeight="1" x14ac:dyDescent="1.35">
      <c r="B163" s="58"/>
      <c r="C163" s="44"/>
      <c r="D163" s="59"/>
      <c r="E163" s="60"/>
      <c r="F163" s="60"/>
      <c r="G163" s="60"/>
      <c r="H163" s="133"/>
      <c r="I163" s="134"/>
      <c r="J163" s="135"/>
      <c r="K163" s="135"/>
      <c r="L163" s="135"/>
      <c r="M163" s="136"/>
    </row>
    <row r="164" spans="2:13" ht="196.5" x14ac:dyDescent="1.35">
      <c r="B164" s="20" t="s">
        <v>17</v>
      </c>
      <c r="C164" s="21" t="s">
        <v>128</v>
      </c>
      <c r="D164" s="1"/>
      <c r="E164" s="22"/>
      <c r="F164" s="22"/>
      <c r="G164" s="22"/>
      <c r="H164" s="22"/>
      <c r="I164" s="1">
        <v>75</v>
      </c>
      <c r="J164" s="174">
        <v>12</v>
      </c>
      <c r="K164" s="174">
        <v>13.5</v>
      </c>
      <c r="L164" s="174">
        <v>2.2999999999999998</v>
      </c>
      <c r="M164" s="23">
        <v>180</v>
      </c>
    </row>
    <row r="165" spans="2:13" x14ac:dyDescent="1.35">
      <c r="B165" s="20" t="s">
        <v>13</v>
      </c>
      <c r="C165" s="21" t="s">
        <v>102</v>
      </c>
      <c r="D165" s="1"/>
      <c r="E165" s="22"/>
      <c r="F165" s="22"/>
      <c r="G165" s="22"/>
      <c r="H165" s="22"/>
      <c r="I165" s="66">
        <v>150</v>
      </c>
      <c r="J165" s="175">
        <v>3.6</v>
      </c>
      <c r="K165" s="175">
        <v>4.8</v>
      </c>
      <c r="L165" s="175">
        <v>14.3</v>
      </c>
      <c r="M165" s="68">
        <v>114</v>
      </c>
    </row>
    <row r="166" spans="2:13" ht="91.15" customHeight="1" x14ac:dyDescent="1.35">
      <c r="B166" s="20" t="s">
        <v>17</v>
      </c>
      <c r="C166" s="21" t="s">
        <v>81</v>
      </c>
      <c r="D166" s="1"/>
      <c r="E166" s="22"/>
      <c r="F166" s="22"/>
      <c r="G166" s="22"/>
      <c r="H166" s="51"/>
      <c r="I166" s="24">
        <v>180</v>
      </c>
      <c r="J166" s="174">
        <v>0.6</v>
      </c>
      <c r="K166" s="174">
        <v>0.1</v>
      </c>
      <c r="L166" s="174">
        <v>18.8</v>
      </c>
      <c r="M166" s="23">
        <v>63.6</v>
      </c>
    </row>
    <row r="167" spans="2:13" ht="81" customHeight="1" x14ac:dyDescent="1.35">
      <c r="B167" s="20"/>
      <c r="C167" s="21" t="s">
        <v>118</v>
      </c>
      <c r="D167" s="1"/>
      <c r="E167" s="22"/>
      <c r="F167" s="22"/>
      <c r="G167" s="22"/>
      <c r="H167" s="51"/>
      <c r="I167" s="1">
        <v>60</v>
      </c>
      <c r="J167" s="174">
        <v>4.8600000000000003</v>
      </c>
      <c r="K167" s="174">
        <v>0.24</v>
      </c>
      <c r="L167" s="174">
        <v>31.68</v>
      </c>
      <c r="M167" s="23">
        <v>148.80000000000001</v>
      </c>
    </row>
    <row r="168" spans="2:13" ht="81" customHeight="1" x14ac:dyDescent="1.35">
      <c r="B168" s="20"/>
      <c r="C168" s="21" t="s">
        <v>125</v>
      </c>
      <c r="D168" s="1"/>
      <c r="E168" s="174"/>
      <c r="F168" s="174"/>
      <c r="G168" s="174"/>
      <c r="H168" s="51"/>
      <c r="I168" s="1" t="s">
        <v>92</v>
      </c>
      <c r="J168" s="174">
        <v>6.6</v>
      </c>
      <c r="K168" s="174">
        <v>3.85</v>
      </c>
      <c r="L168" s="174">
        <v>11</v>
      </c>
      <c r="M168" s="23">
        <v>105.05</v>
      </c>
    </row>
    <row r="169" spans="2:13" ht="91.15" customHeight="1" thickBot="1" x14ac:dyDescent="1.4">
      <c r="B169" s="20"/>
      <c r="C169" s="21"/>
      <c r="D169" s="24"/>
      <c r="E169" s="22"/>
      <c r="F169" s="22"/>
      <c r="G169" s="22"/>
      <c r="H169" s="51"/>
      <c r="I169" s="144"/>
      <c r="J169" s="56"/>
      <c r="K169" s="56"/>
      <c r="L169" s="56"/>
      <c r="M169" s="57"/>
    </row>
    <row r="170" spans="2:13" ht="99" thickBot="1" x14ac:dyDescent="1.4">
      <c r="B170" s="72"/>
      <c r="C170" s="29" t="s">
        <v>33</v>
      </c>
      <c r="D170" s="73"/>
      <c r="E170" s="74"/>
      <c r="F170" s="74"/>
      <c r="G170" s="74"/>
      <c r="H170" s="138"/>
      <c r="I170" s="73"/>
      <c r="J170" s="74">
        <f>SUM(J164:J169)</f>
        <v>27.659999999999997</v>
      </c>
      <c r="K170" s="74">
        <f>SUM(K164:K169)</f>
        <v>22.490000000000002</v>
      </c>
      <c r="L170" s="74">
        <f>SUM(L164:L169)</f>
        <v>78.080000000000013</v>
      </c>
      <c r="M170" s="75">
        <f>SUM(M164:M169)</f>
        <v>611.45000000000005</v>
      </c>
    </row>
    <row r="171" spans="2:13" ht="99.6" customHeight="1" thickBot="1" x14ac:dyDescent="1.4">
      <c r="B171" s="34"/>
      <c r="C171" s="35"/>
      <c r="D171" s="36"/>
      <c r="E171" s="37"/>
      <c r="F171" s="37"/>
      <c r="G171" s="37"/>
      <c r="H171" s="38"/>
      <c r="I171" s="36"/>
      <c r="J171" s="37"/>
      <c r="K171" s="37"/>
      <c r="L171" s="37"/>
      <c r="M171" s="42"/>
    </row>
    <row r="172" spans="2:13" ht="99" thickBot="1" x14ac:dyDescent="1.4">
      <c r="B172" s="34"/>
      <c r="C172" s="35" t="s">
        <v>46</v>
      </c>
      <c r="D172" s="36"/>
      <c r="E172" s="37"/>
      <c r="F172" s="37"/>
      <c r="G172" s="37"/>
      <c r="H172" s="38"/>
      <c r="I172" s="36"/>
      <c r="J172" s="37"/>
      <c r="K172" s="37"/>
      <c r="L172" s="37"/>
      <c r="M172" s="42">
        <f>M170/M180*100</f>
        <v>22.646296296296299</v>
      </c>
    </row>
    <row r="173" spans="2:13" ht="99" thickBot="1" x14ac:dyDescent="1.4">
      <c r="B173" s="72"/>
      <c r="C173" s="29"/>
      <c r="D173" s="73"/>
      <c r="E173" s="97"/>
      <c r="F173" s="97"/>
      <c r="G173" s="97"/>
      <c r="H173" s="98"/>
      <c r="I173" s="73"/>
      <c r="J173" s="97"/>
      <c r="K173" s="97"/>
      <c r="L173" s="97"/>
      <c r="M173" s="99"/>
    </row>
    <row r="174" spans="2:13" ht="102.6" customHeight="1" thickBot="1" x14ac:dyDescent="1.4">
      <c r="B174" s="100"/>
      <c r="C174" s="101" t="s">
        <v>35</v>
      </c>
      <c r="D174" s="102"/>
      <c r="E174" s="103">
        <f>E136+E151+E159</f>
        <v>48.37</v>
      </c>
      <c r="F174" s="103">
        <f>F136+F151+F159</f>
        <v>51.69</v>
      </c>
      <c r="G174" s="103">
        <f>G136+G151+G159</f>
        <v>213.35000000000002</v>
      </c>
      <c r="H174" s="103">
        <f>H136+H151+H159</f>
        <v>1493.3500000000001</v>
      </c>
      <c r="I174" s="104"/>
      <c r="J174" s="105">
        <f>J151+J159+J170</f>
        <v>62.82</v>
      </c>
      <c r="K174" s="105">
        <f t="shared" ref="K174:M174" si="0">K151+K159+K170</f>
        <v>62.71</v>
      </c>
      <c r="L174" s="105">
        <f t="shared" si="0"/>
        <v>273.67</v>
      </c>
      <c r="M174" s="106">
        <f t="shared" si="0"/>
        <v>1891.45</v>
      </c>
    </row>
    <row r="175" spans="2:13" ht="102.6" customHeight="1" thickBot="1" x14ac:dyDescent="1.4">
      <c r="B175" s="107"/>
      <c r="C175" s="11"/>
      <c r="D175" s="102"/>
      <c r="E175" s="108"/>
      <c r="F175" s="108"/>
      <c r="G175" s="108"/>
      <c r="H175" s="109"/>
      <c r="I175" s="102"/>
      <c r="J175" s="108"/>
      <c r="K175" s="108"/>
      <c r="L175" s="108"/>
      <c r="M175" s="110"/>
    </row>
    <row r="176" spans="2:13" ht="99" thickBot="1" x14ac:dyDescent="1.4">
      <c r="B176" s="111"/>
      <c r="C176" s="112" t="s">
        <v>34</v>
      </c>
      <c r="D176" s="104"/>
      <c r="E176" s="31">
        <f>E174*4</f>
        <v>193.48</v>
      </c>
      <c r="F176" s="31">
        <f>F174*9</f>
        <v>465.21</v>
      </c>
      <c r="G176" s="31">
        <f>G174*4</f>
        <v>853.40000000000009</v>
      </c>
      <c r="H176" s="32">
        <f>E176+F176+G176</f>
        <v>1512.0900000000001</v>
      </c>
      <c r="I176" s="104"/>
      <c r="J176" s="31">
        <f>J174*4</f>
        <v>251.28</v>
      </c>
      <c r="K176" s="31">
        <f>K174*9</f>
        <v>564.39</v>
      </c>
      <c r="L176" s="31">
        <f>L174*4</f>
        <v>1094.68</v>
      </c>
      <c r="M176" s="33">
        <f>J176+K176+L176</f>
        <v>1910.35</v>
      </c>
    </row>
    <row r="177" spans="1:14" ht="99" thickBot="1" x14ac:dyDescent="1.4">
      <c r="B177" s="113"/>
      <c r="C177" s="114"/>
      <c r="D177" s="45"/>
      <c r="E177" s="46"/>
      <c r="F177" s="46"/>
      <c r="G177" s="46"/>
      <c r="H177" s="47"/>
      <c r="I177" s="45"/>
      <c r="J177" s="46"/>
      <c r="K177" s="46"/>
      <c r="L177" s="46"/>
      <c r="M177" s="115"/>
    </row>
    <row r="178" spans="1:14" ht="81" customHeight="1" thickBot="1" x14ac:dyDescent="1.4">
      <c r="B178" s="107"/>
      <c r="C178" s="11" t="s">
        <v>36</v>
      </c>
      <c r="D178" s="102"/>
      <c r="E178" s="116">
        <f>E176/H176*100</f>
        <v>12.795534657328597</v>
      </c>
      <c r="F178" s="116">
        <f>F176/H176*100</f>
        <v>30.766025831795723</v>
      </c>
      <c r="G178" s="116">
        <f>G176/H176*100</f>
        <v>56.438439510875668</v>
      </c>
      <c r="H178" s="117">
        <f>H174/H180*100</f>
        <v>67.879545454545465</v>
      </c>
      <c r="I178" s="104"/>
      <c r="J178" s="118">
        <f>J176/M176*100</f>
        <v>13.153610594917161</v>
      </c>
      <c r="K178" s="118">
        <f>K176/M176*100</f>
        <v>29.543800874185361</v>
      </c>
      <c r="L178" s="118">
        <f>L176/M176*100</f>
        <v>57.302588530897481</v>
      </c>
      <c r="M178" s="119">
        <f>M174/M180*100</f>
        <v>70.053703703703704</v>
      </c>
    </row>
    <row r="179" spans="1:14" ht="81" customHeight="1" thickBot="1" x14ac:dyDescent="1.4">
      <c r="B179" s="100"/>
      <c r="C179" s="101" t="s">
        <v>43</v>
      </c>
      <c r="D179" s="102"/>
      <c r="E179" s="103">
        <f>E136+E151</f>
        <v>38.47</v>
      </c>
      <c r="F179" s="103">
        <f>F136+F151</f>
        <v>41.39</v>
      </c>
      <c r="G179" s="103">
        <f>G136+G151</f>
        <v>167.75000000000003</v>
      </c>
      <c r="H179" s="103">
        <f>H136+H151</f>
        <v>1181.3500000000001</v>
      </c>
      <c r="I179" s="103"/>
      <c r="J179" s="103">
        <f>J136+J151</f>
        <v>22.860000000000003</v>
      </c>
      <c r="K179" s="103">
        <f>K136+K151</f>
        <v>27.52</v>
      </c>
      <c r="L179" s="103">
        <f>L136+L151</f>
        <v>131.49</v>
      </c>
      <c r="M179" s="106">
        <f>M151+M159</f>
        <v>1280</v>
      </c>
    </row>
    <row r="180" spans="1:14" ht="99" thickBot="1" x14ac:dyDescent="1.4">
      <c r="B180" s="120"/>
      <c r="C180" s="121" t="s">
        <v>37</v>
      </c>
      <c r="D180" s="118"/>
      <c r="E180" s="118"/>
      <c r="F180" s="118"/>
      <c r="G180" s="118"/>
      <c r="H180" s="32">
        <v>2200</v>
      </c>
      <c r="I180" s="104"/>
      <c r="J180" s="31"/>
      <c r="K180" s="31"/>
      <c r="L180" s="31"/>
      <c r="M180" s="33">
        <v>2700</v>
      </c>
    </row>
    <row r="181" spans="1:14" ht="193.9" customHeight="1" thickBot="1" x14ac:dyDescent="1.4">
      <c r="A181" s="85"/>
      <c r="B181" s="122"/>
      <c r="C181" s="44"/>
      <c r="D181" s="8"/>
      <c r="E181" s="8"/>
      <c r="F181" s="8"/>
      <c r="G181" s="8"/>
      <c r="H181" s="123"/>
      <c r="I181" s="8"/>
      <c r="J181" s="123"/>
      <c r="K181" s="123"/>
      <c r="L181" s="123"/>
      <c r="M181" s="123"/>
      <c r="N181" s="85"/>
    </row>
    <row r="182" spans="1:14" ht="99" thickBot="1" x14ac:dyDescent="1.4">
      <c r="B182" s="191" t="s">
        <v>0</v>
      </c>
      <c r="C182" s="11"/>
      <c r="D182" s="12"/>
      <c r="E182" s="13"/>
      <c r="F182" s="13" t="s">
        <v>7</v>
      </c>
      <c r="G182" s="13"/>
      <c r="H182" s="14"/>
      <c r="I182" s="15"/>
      <c r="J182" s="13"/>
      <c r="K182" s="13" t="s">
        <v>15</v>
      </c>
      <c r="L182" s="13"/>
      <c r="M182" s="14"/>
    </row>
    <row r="183" spans="1:14" ht="409.6" thickBot="1" x14ac:dyDescent="1.4">
      <c r="B183" s="192"/>
      <c r="C183" s="16" t="s">
        <v>1</v>
      </c>
      <c r="D183" s="124" t="s">
        <v>27</v>
      </c>
      <c r="E183" s="125" t="s">
        <v>28</v>
      </c>
      <c r="F183" s="125" t="s">
        <v>29</v>
      </c>
      <c r="G183" s="125" t="s">
        <v>30</v>
      </c>
      <c r="H183" s="19" t="s">
        <v>26</v>
      </c>
      <c r="I183" s="124" t="s">
        <v>27</v>
      </c>
      <c r="J183" s="125" t="s">
        <v>28</v>
      </c>
      <c r="K183" s="125" t="s">
        <v>29</v>
      </c>
      <c r="L183" s="18" t="s">
        <v>30</v>
      </c>
      <c r="M183" s="19" t="s">
        <v>26</v>
      </c>
    </row>
    <row r="184" spans="1:14" ht="99" thickBot="1" x14ac:dyDescent="1.4">
      <c r="B184" s="186" t="s">
        <v>31</v>
      </c>
      <c r="C184" s="187"/>
      <c r="D184" s="187"/>
      <c r="E184" s="187"/>
      <c r="F184" s="187"/>
      <c r="G184" s="187"/>
      <c r="H184" s="187"/>
      <c r="I184" s="187"/>
      <c r="J184" s="187"/>
      <c r="K184" s="187"/>
      <c r="L184" s="187"/>
      <c r="M184" s="188"/>
    </row>
    <row r="185" spans="1:14" ht="99" thickBot="1" x14ac:dyDescent="1.4">
      <c r="B185" s="186" t="s">
        <v>40</v>
      </c>
      <c r="C185" s="187"/>
      <c r="D185" s="187"/>
      <c r="E185" s="187"/>
      <c r="F185" s="187"/>
      <c r="G185" s="187"/>
      <c r="H185" s="187"/>
      <c r="I185" s="187"/>
      <c r="J185" s="187"/>
      <c r="K185" s="187"/>
      <c r="L185" s="187"/>
      <c r="M185" s="188"/>
    </row>
    <row r="186" spans="1:14" ht="220.9" customHeight="1" thickBot="1" x14ac:dyDescent="1.4">
      <c r="B186" s="186" t="s">
        <v>50</v>
      </c>
      <c r="C186" s="187"/>
      <c r="D186" s="187"/>
      <c r="E186" s="187"/>
      <c r="F186" s="187"/>
      <c r="G186" s="187"/>
      <c r="H186" s="187"/>
      <c r="I186" s="189"/>
      <c r="J186" s="189"/>
      <c r="K186" s="189"/>
      <c r="L186" s="189"/>
      <c r="M186" s="190"/>
    </row>
    <row r="187" spans="1:14" x14ac:dyDescent="1.35">
      <c r="B187" s="20"/>
      <c r="C187" s="21"/>
      <c r="D187" s="1"/>
      <c r="E187" s="22"/>
      <c r="F187" s="22"/>
      <c r="G187" s="22"/>
      <c r="H187" s="51"/>
      <c r="I187" s="48"/>
      <c r="J187" s="126"/>
      <c r="K187" s="126"/>
      <c r="L187" s="126"/>
      <c r="M187" s="127"/>
    </row>
    <row r="188" spans="1:14" s="85" customFormat="1" x14ac:dyDescent="1.35">
      <c r="A188" s="2"/>
      <c r="B188" s="20"/>
      <c r="C188" s="21" t="s">
        <v>90</v>
      </c>
      <c r="D188" s="1">
        <v>50</v>
      </c>
      <c r="E188" s="174">
        <v>0.5</v>
      </c>
      <c r="F188" s="174">
        <v>0.1</v>
      </c>
      <c r="G188" s="174">
        <v>1.5</v>
      </c>
      <c r="H188" s="174">
        <v>10</v>
      </c>
      <c r="I188" s="1"/>
      <c r="J188" s="174"/>
      <c r="K188" s="174"/>
      <c r="L188" s="174"/>
      <c r="M188" s="23"/>
      <c r="N188" s="2"/>
    </row>
    <row r="189" spans="1:14" x14ac:dyDescent="1.35">
      <c r="B189" s="20" t="s">
        <v>60</v>
      </c>
      <c r="C189" s="21" t="s">
        <v>94</v>
      </c>
      <c r="D189" s="1">
        <v>50</v>
      </c>
      <c r="E189" s="22">
        <v>9.4</v>
      </c>
      <c r="F189" s="22">
        <v>7.2</v>
      </c>
      <c r="G189" s="22">
        <v>3.1</v>
      </c>
      <c r="H189" s="22">
        <v>114.8</v>
      </c>
      <c r="I189" s="1"/>
      <c r="J189" s="174"/>
      <c r="K189" s="174"/>
      <c r="L189" s="174"/>
      <c r="M189" s="23"/>
    </row>
    <row r="190" spans="1:14" ht="407.25" customHeight="1" x14ac:dyDescent="1.35">
      <c r="B190" s="20" t="s">
        <v>10</v>
      </c>
      <c r="C190" s="21" t="s">
        <v>11</v>
      </c>
      <c r="D190" s="1">
        <v>100</v>
      </c>
      <c r="E190" s="22">
        <v>2.1</v>
      </c>
      <c r="F190" s="22">
        <v>3.3</v>
      </c>
      <c r="G190" s="22">
        <v>13.4</v>
      </c>
      <c r="H190" s="51">
        <v>92</v>
      </c>
      <c r="I190" s="24"/>
      <c r="J190" s="174"/>
      <c r="K190" s="174"/>
      <c r="L190" s="174"/>
      <c r="M190" s="23"/>
    </row>
    <row r="191" spans="1:14" ht="118.5" customHeight="1" x14ac:dyDescent="1.35">
      <c r="B191" s="20"/>
      <c r="C191" s="21" t="s">
        <v>126</v>
      </c>
      <c r="D191" s="1">
        <v>180</v>
      </c>
      <c r="E191" s="22">
        <v>0.5</v>
      </c>
      <c r="F191" s="22">
        <v>0.4</v>
      </c>
      <c r="G191" s="22">
        <v>20.9</v>
      </c>
      <c r="H191" s="51">
        <v>90</v>
      </c>
      <c r="I191" s="24"/>
      <c r="J191" s="174"/>
      <c r="K191" s="174"/>
      <c r="L191" s="174"/>
      <c r="M191" s="23"/>
    </row>
    <row r="192" spans="1:14" ht="118.5" customHeight="1" x14ac:dyDescent="1.35">
      <c r="B192" s="20"/>
      <c r="C192" s="21" t="s">
        <v>6</v>
      </c>
      <c r="D192" s="1">
        <v>40</v>
      </c>
      <c r="E192" s="22">
        <v>2.8</v>
      </c>
      <c r="F192" s="22">
        <v>0.3</v>
      </c>
      <c r="G192" s="22">
        <v>17.899999999999999</v>
      </c>
      <c r="H192" s="22">
        <v>84</v>
      </c>
      <c r="I192" s="1"/>
      <c r="J192" s="174"/>
      <c r="K192" s="174"/>
      <c r="L192" s="174"/>
      <c r="M192" s="23"/>
    </row>
    <row r="193" spans="2:13" ht="118.5" customHeight="1" x14ac:dyDescent="1.35">
      <c r="B193" s="20" t="s">
        <v>89</v>
      </c>
      <c r="C193" s="21" t="s">
        <v>21</v>
      </c>
      <c r="D193" s="1">
        <v>150</v>
      </c>
      <c r="E193" s="22">
        <v>0.6</v>
      </c>
      <c r="F193" s="22">
        <v>0.6</v>
      </c>
      <c r="G193" s="22">
        <v>14.8</v>
      </c>
      <c r="H193" s="22">
        <v>67.5</v>
      </c>
      <c r="I193" s="1"/>
      <c r="J193" s="22"/>
      <c r="K193" s="22"/>
      <c r="L193" s="22"/>
      <c r="M193" s="23"/>
    </row>
    <row r="194" spans="2:13" ht="99" thickBot="1" x14ac:dyDescent="1.4">
      <c r="B194" s="20"/>
      <c r="C194" s="21"/>
      <c r="D194" s="1"/>
      <c r="E194" s="22"/>
      <c r="F194" s="22"/>
      <c r="G194" s="22"/>
      <c r="H194" s="51"/>
      <c r="I194" s="55"/>
      <c r="J194" s="56"/>
      <c r="K194" s="56"/>
      <c r="L194" s="56"/>
      <c r="M194" s="57"/>
    </row>
    <row r="195" spans="2:13" ht="91.15" customHeight="1" thickBot="1" x14ac:dyDescent="1.4">
      <c r="B195" s="28"/>
      <c r="C195" s="29" t="s">
        <v>33</v>
      </c>
      <c r="D195" s="30"/>
      <c r="E195" s="31">
        <f>SUM(E187:E194)</f>
        <v>15.9</v>
      </c>
      <c r="F195" s="31">
        <f>SUM(F187:F194)</f>
        <v>11.9</v>
      </c>
      <c r="G195" s="31">
        <f>SUM(G187:G194)</f>
        <v>71.599999999999994</v>
      </c>
      <c r="H195" s="32">
        <f>SUM(H187:H194)</f>
        <v>458.3</v>
      </c>
      <c r="I195" s="30"/>
      <c r="J195" s="31"/>
      <c r="K195" s="31"/>
      <c r="L195" s="31"/>
      <c r="M195" s="33"/>
    </row>
    <row r="196" spans="2:13" ht="108.6" customHeight="1" thickBot="1" x14ac:dyDescent="1.4">
      <c r="B196" s="34"/>
      <c r="C196" s="35"/>
      <c r="D196" s="36"/>
      <c r="E196" s="37"/>
      <c r="F196" s="37"/>
      <c r="G196" s="37"/>
      <c r="H196" s="38"/>
      <c r="I196" s="39"/>
      <c r="J196" s="40"/>
      <c r="K196" s="40"/>
      <c r="L196" s="40"/>
      <c r="M196" s="41"/>
    </row>
    <row r="197" spans="2:13" ht="99" thickBot="1" x14ac:dyDescent="1.4">
      <c r="B197" s="34"/>
      <c r="C197" s="35" t="s">
        <v>46</v>
      </c>
      <c r="D197" s="36"/>
      <c r="E197" s="37"/>
      <c r="F197" s="37"/>
      <c r="G197" s="37"/>
      <c r="H197" s="38">
        <f>H195/H238*100</f>
        <v>20.831818181818182</v>
      </c>
      <c r="I197" s="39"/>
      <c r="J197" s="40"/>
      <c r="K197" s="40"/>
      <c r="L197" s="40"/>
      <c r="M197" s="42"/>
    </row>
    <row r="198" spans="2:13" ht="99" thickBot="1" x14ac:dyDescent="1.4">
      <c r="B198" s="186" t="s">
        <v>23</v>
      </c>
      <c r="C198" s="187"/>
      <c r="D198" s="187"/>
      <c r="E198" s="187"/>
      <c r="F198" s="187"/>
      <c r="G198" s="187"/>
      <c r="H198" s="187"/>
      <c r="I198" s="189"/>
      <c r="J198" s="189"/>
      <c r="K198" s="189"/>
      <c r="L198" s="189"/>
      <c r="M198" s="190"/>
    </row>
    <row r="199" spans="2:13" x14ac:dyDescent="1.35">
      <c r="B199" s="43"/>
      <c r="C199" s="44"/>
      <c r="D199" s="45"/>
      <c r="E199" s="46"/>
      <c r="F199" s="46"/>
      <c r="G199" s="46"/>
      <c r="H199" s="47"/>
      <c r="I199" s="48"/>
      <c r="J199" s="49"/>
      <c r="K199" s="49"/>
      <c r="L199" s="49"/>
      <c r="M199" s="50"/>
    </row>
    <row r="200" spans="2:13" x14ac:dyDescent="1.35">
      <c r="B200" s="20" t="s">
        <v>111</v>
      </c>
      <c r="C200" s="21" t="s">
        <v>112</v>
      </c>
      <c r="D200" s="1">
        <v>60</v>
      </c>
      <c r="E200" s="22">
        <v>2.2000000000000002</v>
      </c>
      <c r="F200" s="22">
        <v>9</v>
      </c>
      <c r="G200" s="22">
        <v>1.6</v>
      </c>
      <c r="H200" s="22">
        <v>57.6</v>
      </c>
      <c r="I200" s="1">
        <v>75</v>
      </c>
      <c r="J200" s="174">
        <v>2.8</v>
      </c>
      <c r="K200" s="174">
        <v>11.31</v>
      </c>
      <c r="L200" s="174">
        <v>2</v>
      </c>
      <c r="M200" s="23">
        <v>72</v>
      </c>
    </row>
    <row r="201" spans="2:13" x14ac:dyDescent="1.35">
      <c r="B201" s="20" t="s">
        <v>2</v>
      </c>
      <c r="C201" s="21" t="s">
        <v>96</v>
      </c>
      <c r="D201" s="1">
        <v>200</v>
      </c>
      <c r="E201" s="22">
        <v>4.5999999999999996</v>
      </c>
      <c r="F201" s="22">
        <v>3.6</v>
      </c>
      <c r="G201" s="22">
        <v>16.2</v>
      </c>
      <c r="H201" s="22">
        <v>116</v>
      </c>
      <c r="I201" s="1">
        <v>200</v>
      </c>
      <c r="J201" s="174">
        <v>4.5999999999999996</v>
      </c>
      <c r="K201" s="174">
        <v>3.6</v>
      </c>
      <c r="L201" s="174">
        <v>16.2</v>
      </c>
      <c r="M201" s="23">
        <v>116</v>
      </c>
    </row>
    <row r="202" spans="2:13" ht="81" customHeight="1" x14ac:dyDescent="1.35">
      <c r="B202" s="20" t="s">
        <v>17</v>
      </c>
      <c r="C202" s="21" t="s">
        <v>75</v>
      </c>
      <c r="D202" s="1">
        <v>80</v>
      </c>
      <c r="E202" s="22">
        <v>17.3</v>
      </c>
      <c r="F202" s="22">
        <v>12.5</v>
      </c>
      <c r="G202" s="22">
        <v>0.2</v>
      </c>
      <c r="H202" s="22">
        <v>182.9</v>
      </c>
      <c r="I202" s="24">
        <v>100</v>
      </c>
      <c r="J202" s="174">
        <v>12.2</v>
      </c>
      <c r="K202" s="174">
        <v>11</v>
      </c>
      <c r="L202" s="174">
        <v>9.9</v>
      </c>
      <c r="M202" s="23">
        <v>188.4</v>
      </c>
    </row>
    <row r="203" spans="2:13" ht="81" customHeight="1" x14ac:dyDescent="1.35">
      <c r="B203" s="20" t="s">
        <v>44</v>
      </c>
      <c r="C203" s="21" t="s">
        <v>45</v>
      </c>
      <c r="D203" s="1">
        <v>130</v>
      </c>
      <c r="E203" s="22">
        <v>3.3</v>
      </c>
      <c r="F203" s="22">
        <v>4.7</v>
      </c>
      <c r="G203" s="22">
        <v>28.5</v>
      </c>
      <c r="H203" s="22">
        <v>169</v>
      </c>
      <c r="I203" s="24">
        <v>130</v>
      </c>
      <c r="J203" s="174">
        <v>3.3</v>
      </c>
      <c r="K203" s="174">
        <v>4.7</v>
      </c>
      <c r="L203" s="174">
        <v>28.5</v>
      </c>
      <c r="M203" s="23">
        <v>169</v>
      </c>
    </row>
    <row r="204" spans="2:13" ht="81" customHeight="1" x14ac:dyDescent="1.35">
      <c r="B204" s="20" t="s">
        <v>5</v>
      </c>
      <c r="C204" s="21" t="s">
        <v>93</v>
      </c>
      <c r="D204" s="1">
        <v>200</v>
      </c>
      <c r="E204" s="22">
        <v>0.2</v>
      </c>
      <c r="F204" s="22">
        <v>0.12</v>
      </c>
      <c r="G204" s="22">
        <v>21.6</v>
      </c>
      <c r="H204" s="51">
        <v>88</v>
      </c>
      <c r="I204" s="24">
        <v>200</v>
      </c>
      <c r="J204" s="174">
        <v>0.2</v>
      </c>
      <c r="K204" s="174">
        <v>0.12</v>
      </c>
      <c r="L204" s="174">
        <v>21.6</v>
      </c>
      <c r="M204" s="23">
        <v>88</v>
      </c>
    </row>
    <row r="205" spans="2:13" ht="118.5" customHeight="1" x14ac:dyDescent="1.35">
      <c r="B205" s="20"/>
      <c r="C205" s="21" t="s">
        <v>6</v>
      </c>
      <c r="D205" s="1">
        <v>30</v>
      </c>
      <c r="E205" s="22">
        <v>2.1</v>
      </c>
      <c r="F205" s="22">
        <v>0.2</v>
      </c>
      <c r="G205" s="22">
        <v>13.4</v>
      </c>
      <c r="H205" s="51">
        <v>63</v>
      </c>
      <c r="I205" s="1">
        <v>50</v>
      </c>
      <c r="J205" s="174">
        <v>3.5</v>
      </c>
      <c r="K205" s="174">
        <v>0.3</v>
      </c>
      <c r="L205" s="174">
        <v>22.3</v>
      </c>
      <c r="M205" s="23">
        <v>105</v>
      </c>
    </row>
    <row r="206" spans="2:13" x14ac:dyDescent="1.35">
      <c r="B206" s="20"/>
      <c r="C206" s="21" t="s">
        <v>118</v>
      </c>
      <c r="D206" s="1">
        <v>15</v>
      </c>
      <c r="E206" s="22">
        <v>1.22</v>
      </c>
      <c r="F206" s="22">
        <v>0.06</v>
      </c>
      <c r="G206" s="22">
        <v>7.92</v>
      </c>
      <c r="H206" s="22">
        <v>37.200000000000003</v>
      </c>
      <c r="I206" s="1">
        <v>40</v>
      </c>
      <c r="J206" s="174">
        <v>3.2</v>
      </c>
      <c r="K206" s="174">
        <v>0.2</v>
      </c>
      <c r="L206" s="174">
        <v>21.1</v>
      </c>
      <c r="M206" s="23">
        <v>99.2</v>
      </c>
    </row>
    <row r="207" spans="2:13" ht="108.6" customHeight="1" thickBot="1" x14ac:dyDescent="1.4">
      <c r="B207" s="52"/>
      <c r="C207" s="21"/>
      <c r="D207" s="53"/>
      <c r="E207" s="40"/>
      <c r="F207" s="40"/>
      <c r="G207" s="40"/>
      <c r="H207" s="54"/>
      <c r="I207" s="55"/>
      <c r="J207" s="56"/>
      <c r="K207" s="56"/>
      <c r="L207" s="56"/>
      <c r="M207" s="57"/>
    </row>
    <row r="208" spans="2:13" ht="108.6" customHeight="1" thickBot="1" x14ac:dyDescent="1.4">
      <c r="B208" s="28"/>
      <c r="C208" s="29" t="s">
        <v>33</v>
      </c>
      <c r="D208" s="30"/>
      <c r="E208" s="31">
        <f>SUM(E200:E207)</f>
        <v>30.92</v>
      </c>
      <c r="F208" s="31">
        <f>SUM(F200:F207)</f>
        <v>30.18</v>
      </c>
      <c r="G208" s="31">
        <f>SUM(G200:G207)</f>
        <v>89.42</v>
      </c>
      <c r="H208" s="32">
        <f>SUM(H200:H207)</f>
        <v>713.7</v>
      </c>
      <c r="I208" s="30"/>
      <c r="J208" s="31">
        <f>SUM(J200:J207)</f>
        <v>29.799999999999997</v>
      </c>
      <c r="K208" s="31">
        <f>SUM(K200:K207)</f>
        <v>31.23</v>
      </c>
      <c r="L208" s="31">
        <f>SUM(L200:L207)</f>
        <v>121.6</v>
      </c>
      <c r="M208" s="33">
        <f>SUM(M200:M207)</f>
        <v>837.6</v>
      </c>
    </row>
    <row r="209" spans="2:13" ht="99" thickBot="1" x14ac:dyDescent="1.4">
      <c r="B209" s="34"/>
      <c r="C209" s="35"/>
      <c r="D209" s="36"/>
      <c r="E209" s="37"/>
      <c r="F209" s="37"/>
      <c r="G209" s="37"/>
      <c r="H209" s="38"/>
      <c r="I209" s="39"/>
      <c r="J209" s="40"/>
      <c r="K209" s="40"/>
      <c r="L209" s="40"/>
      <c r="M209" s="41"/>
    </row>
    <row r="210" spans="2:13" ht="99" thickBot="1" x14ac:dyDescent="1.4">
      <c r="B210" s="34"/>
      <c r="C210" s="35" t="s">
        <v>46</v>
      </c>
      <c r="D210" s="36"/>
      <c r="E210" s="37"/>
      <c r="F210" s="37"/>
      <c r="G210" s="37"/>
      <c r="H210" s="38">
        <f>H208/H238*100</f>
        <v>32.440909090909095</v>
      </c>
      <c r="I210" s="39"/>
      <c r="J210" s="40"/>
      <c r="K210" s="40"/>
      <c r="L210" s="40"/>
      <c r="M210" s="42">
        <f>M208/M238*100</f>
        <v>31.022222222222222</v>
      </c>
    </row>
    <row r="211" spans="2:13" ht="99" thickBot="1" x14ac:dyDescent="1.4">
      <c r="B211" s="183" t="s">
        <v>24</v>
      </c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5"/>
    </row>
    <row r="212" spans="2:13" x14ac:dyDescent="1.35">
      <c r="B212" s="58"/>
      <c r="C212" s="44"/>
      <c r="D212" s="59"/>
      <c r="E212" s="60"/>
      <c r="F212" s="60"/>
      <c r="G212" s="60"/>
      <c r="H212" s="61"/>
      <c r="I212" s="62"/>
      <c r="J212" s="63"/>
      <c r="K212" s="63"/>
      <c r="L212" s="63"/>
      <c r="M212" s="64"/>
    </row>
    <row r="213" spans="2:13" x14ac:dyDescent="1.35">
      <c r="B213" s="65" t="s">
        <v>167</v>
      </c>
      <c r="C213" s="21" t="s">
        <v>168</v>
      </c>
      <c r="D213" s="66" t="s">
        <v>84</v>
      </c>
      <c r="E213" s="67">
        <v>16</v>
      </c>
      <c r="F213" s="67">
        <v>14.3</v>
      </c>
      <c r="G213" s="67">
        <v>17.5</v>
      </c>
      <c r="H213" s="67">
        <v>263</v>
      </c>
      <c r="I213" s="66" t="s">
        <v>84</v>
      </c>
      <c r="J213" s="67">
        <v>16</v>
      </c>
      <c r="K213" s="67">
        <v>14.3</v>
      </c>
      <c r="L213" s="67">
        <v>17.5</v>
      </c>
      <c r="M213" s="68">
        <v>263</v>
      </c>
    </row>
    <row r="214" spans="2:13" x14ac:dyDescent="1.35">
      <c r="B214" s="65" t="s">
        <v>153</v>
      </c>
      <c r="C214" s="21" t="s">
        <v>154</v>
      </c>
      <c r="D214" s="69">
        <v>200</v>
      </c>
      <c r="E214" s="70">
        <v>1.5</v>
      </c>
      <c r="F214" s="70">
        <v>1.4</v>
      </c>
      <c r="G214" s="70">
        <v>17.2</v>
      </c>
      <c r="H214" s="70">
        <v>84</v>
      </c>
      <c r="I214" s="69">
        <v>200</v>
      </c>
      <c r="J214" s="70">
        <v>1.5</v>
      </c>
      <c r="K214" s="70">
        <v>1.4</v>
      </c>
      <c r="L214" s="70">
        <v>17.2</v>
      </c>
      <c r="M214" s="71">
        <v>84</v>
      </c>
    </row>
    <row r="215" spans="2:13" ht="81" customHeight="1" thickBot="1" x14ac:dyDescent="1.4">
      <c r="B215" s="20"/>
      <c r="C215" s="21"/>
      <c r="D215" s="1"/>
      <c r="E215" s="22"/>
      <c r="F215" s="22"/>
      <c r="G215" s="22"/>
      <c r="H215" s="22"/>
      <c r="I215" s="1"/>
      <c r="J215" s="22"/>
      <c r="K215" s="22"/>
      <c r="L215" s="22"/>
      <c r="M215" s="23"/>
    </row>
    <row r="216" spans="2:13" ht="81" customHeight="1" thickBot="1" x14ac:dyDescent="1.4">
      <c r="B216" s="72"/>
      <c r="C216" s="29" t="s">
        <v>33</v>
      </c>
      <c r="D216" s="73"/>
      <c r="E216" s="74">
        <f>SUM(E213:E215)</f>
        <v>17.5</v>
      </c>
      <c r="F216" s="74">
        <f>SUM(F213:F215)</f>
        <v>15.700000000000001</v>
      </c>
      <c r="G216" s="74">
        <f>SUM(G213:G215)</f>
        <v>34.700000000000003</v>
      </c>
      <c r="H216" s="75">
        <f>SUM(H213:H215)</f>
        <v>347</v>
      </c>
      <c r="I216" s="76"/>
      <c r="J216" s="74">
        <f>SUM(J213:J215)</f>
        <v>17.5</v>
      </c>
      <c r="K216" s="74">
        <f>SUM(K213:K215)</f>
        <v>15.700000000000001</v>
      </c>
      <c r="L216" s="74">
        <f>SUM(L213:L215)</f>
        <v>34.700000000000003</v>
      </c>
      <c r="M216" s="75">
        <f>SUM(M213:M215)</f>
        <v>347</v>
      </c>
    </row>
    <row r="217" spans="2:13" ht="81" customHeight="1" thickBot="1" x14ac:dyDescent="1.4">
      <c r="B217" s="34"/>
      <c r="C217" s="35"/>
      <c r="D217" s="36"/>
      <c r="E217" s="37"/>
      <c r="F217" s="37"/>
      <c r="G217" s="37"/>
      <c r="H217" s="38"/>
      <c r="I217" s="39"/>
      <c r="J217" s="40"/>
      <c r="K217" s="40"/>
      <c r="L217" s="40"/>
      <c r="M217" s="41"/>
    </row>
    <row r="218" spans="2:13" ht="99" thickBot="1" x14ac:dyDescent="1.4">
      <c r="B218" s="34"/>
      <c r="C218" s="35" t="s">
        <v>46</v>
      </c>
      <c r="D218" s="36"/>
      <c r="E218" s="37"/>
      <c r="F218" s="37"/>
      <c r="G218" s="37"/>
      <c r="H218" s="38">
        <f>H216/H238*100</f>
        <v>15.772727272727272</v>
      </c>
      <c r="I218" s="39"/>
      <c r="J218" s="40"/>
      <c r="K218" s="40"/>
      <c r="L218" s="40"/>
      <c r="M218" s="42">
        <f>M216/M238*100</f>
        <v>12.851851851851853</v>
      </c>
    </row>
    <row r="219" spans="2:13" ht="99" thickBot="1" x14ac:dyDescent="1.4">
      <c r="B219" s="186" t="s">
        <v>25</v>
      </c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8"/>
    </row>
    <row r="220" spans="2:13" x14ac:dyDescent="1.35">
      <c r="B220" s="58"/>
      <c r="C220" s="44"/>
      <c r="D220" s="59"/>
      <c r="E220" s="60"/>
      <c r="F220" s="60"/>
      <c r="G220" s="60"/>
      <c r="H220" s="133"/>
      <c r="I220" s="134"/>
      <c r="J220" s="135"/>
      <c r="K220" s="135"/>
      <c r="L220" s="135"/>
      <c r="M220" s="136"/>
    </row>
    <row r="221" spans="2:13" ht="105" customHeight="1" x14ac:dyDescent="1.35">
      <c r="B221" s="20"/>
      <c r="C221" s="21" t="s">
        <v>90</v>
      </c>
      <c r="D221" s="1"/>
      <c r="E221" s="174"/>
      <c r="F221" s="174"/>
      <c r="G221" s="174"/>
      <c r="H221" s="51"/>
      <c r="I221" s="1">
        <v>65</v>
      </c>
      <c r="J221" s="174">
        <v>0.7</v>
      </c>
      <c r="K221" s="174">
        <v>0.1</v>
      </c>
      <c r="L221" s="174">
        <v>2</v>
      </c>
      <c r="M221" s="23">
        <v>13</v>
      </c>
    </row>
    <row r="222" spans="2:13" x14ac:dyDescent="1.35">
      <c r="B222" s="86" t="s">
        <v>60</v>
      </c>
      <c r="C222" s="21" t="s">
        <v>94</v>
      </c>
      <c r="D222" s="66"/>
      <c r="E222" s="67"/>
      <c r="F222" s="67"/>
      <c r="G222" s="67"/>
      <c r="H222" s="145"/>
      <c r="I222" s="66">
        <v>50</v>
      </c>
      <c r="J222" s="175">
        <v>9.4</v>
      </c>
      <c r="K222" s="175">
        <v>7.2</v>
      </c>
      <c r="L222" s="175">
        <v>3.1</v>
      </c>
      <c r="M222" s="68">
        <v>114.8</v>
      </c>
    </row>
    <row r="223" spans="2:13" ht="91.15" customHeight="1" x14ac:dyDescent="1.35">
      <c r="B223" s="65" t="s">
        <v>10</v>
      </c>
      <c r="C223" s="21" t="s">
        <v>11</v>
      </c>
      <c r="D223" s="137"/>
      <c r="E223" s="67"/>
      <c r="F223" s="67"/>
      <c r="G223" s="67"/>
      <c r="H223" s="145"/>
      <c r="I223" s="137">
        <v>150</v>
      </c>
      <c r="J223" s="175">
        <v>3.15</v>
      </c>
      <c r="K223" s="175">
        <v>4.95</v>
      </c>
      <c r="L223" s="175">
        <v>20.100000000000001</v>
      </c>
      <c r="M223" s="68">
        <v>138</v>
      </c>
    </row>
    <row r="224" spans="2:13" ht="81" customHeight="1" x14ac:dyDescent="1.35">
      <c r="B224" s="65"/>
      <c r="C224" s="21" t="s">
        <v>126</v>
      </c>
      <c r="D224" s="146"/>
      <c r="E224" s="70"/>
      <c r="F224" s="70"/>
      <c r="G224" s="70"/>
      <c r="H224" s="143"/>
      <c r="I224" s="146">
        <v>180</v>
      </c>
      <c r="J224" s="70">
        <v>0.5</v>
      </c>
      <c r="K224" s="70">
        <v>0.4</v>
      </c>
      <c r="L224" s="70">
        <v>20.9</v>
      </c>
      <c r="M224" s="71">
        <v>90</v>
      </c>
    </row>
    <row r="225" spans="1:14" ht="81" customHeight="1" x14ac:dyDescent="1.35">
      <c r="B225" s="65"/>
      <c r="C225" s="21" t="s">
        <v>6</v>
      </c>
      <c r="D225" s="146"/>
      <c r="E225" s="70"/>
      <c r="F225" s="70"/>
      <c r="G225" s="70"/>
      <c r="H225" s="143"/>
      <c r="I225" s="146">
        <v>60</v>
      </c>
      <c r="J225" s="70">
        <v>3.6</v>
      </c>
      <c r="K225" s="70">
        <v>0.2</v>
      </c>
      <c r="L225" s="70">
        <v>26.2</v>
      </c>
      <c r="M225" s="71">
        <v>120.6</v>
      </c>
    </row>
    <row r="226" spans="1:14" ht="91.15" customHeight="1" x14ac:dyDescent="1.35">
      <c r="B226" s="20" t="s">
        <v>89</v>
      </c>
      <c r="C226" s="21" t="s">
        <v>21</v>
      </c>
      <c r="D226" s="1"/>
      <c r="E226" s="174"/>
      <c r="F226" s="174"/>
      <c r="G226" s="174"/>
      <c r="H226" s="51"/>
      <c r="I226" s="1">
        <v>200</v>
      </c>
      <c r="J226" s="174">
        <v>0.8</v>
      </c>
      <c r="K226" s="174">
        <v>0.8</v>
      </c>
      <c r="L226" s="174">
        <v>19.600000000000001</v>
      </c>
      <c r="M226" s="23">
        <v>90</v>
      </c>
    </row>
    <row r="227" spans="1:14" ht="99" thickBot="1" x14ac:dyDescent="1.4">
      <c r="B227" s="65"/>
      <c r="C227" s="21"/>
      <c r="D227" s="146"/>
      <c r="E227" s="70"/>
      <c r="F227" s="70"/>
      <c r="G227" s="70"/>
      <c r="H227" s="143"/>
      <c r="I227" s="55"/>
      <c r="J227" s="56"/>
      <c r="K227" s="56"/>
      <c r="L227" s="56"/>
      <c r="M227" s="57"/>
    </row>
    <row r="228" spans="1:14" ht="91.15" customHeight="1" thickBot="1" x14ac:dyDescent="1.4">
      <c r="B228" s="72"/>
      <c r="C228" s="29" t="s">
        <v>33</v>
      </c>
      <c r="D228" s="73"/>
      <c r="E228" s="74"/>
      <c r="F228" s="74"/>
      <c r="G228" s="74"/>
      <c r="H228" s="138"/>
      <c r="I228" s="73"/>
      <c r="J228" s="74">
        <f>SUM(J221:J227)</f>
        <v>18.150000000000002</v>
      </c>
      <c r="K228" s="74">
        <f>SUM(K221:K227)</f>
        <v>13.65</v>
      </c>
      <c r="L228" s="74">
        <f>SUM(L221:L227)</f>
        <v>91.9</v>
      </c>
      <c r="M228" s="75">
        <f>SUM(M221:M227)</f>
        <v>566.4</v>
      </c>
    </row>
    <row r="229" spans="1:14" ht="99" thickBot="1" x14ac:dyDescent="1.4">
      <c r="B229" s="34"/>
      <c r="C229" s="35"/>
      <c r="D229" s="36"/>
      <c r="E229" s="37"/>
      <c r="F229" s="37"/>
      <c r="G229" s="37"/>
      <c r="H229" s="38"/>
      <c r="I229" s="36"/>
      <c r="J229" s="37"/>
      <c r="K229" s="37"/>
      <c r="L229" s="37"/>
      <c r="M229" s="42"/>
    </row>
    <row r="230" spans="1:14" ht="96.6" customHeight="1" thickBot="1" x14ac:dyDescent="1.4">
      <c r="B230" s="34"/>
      <c r="C230" s="35" t="s">
        <v>46</v>
      </c>
      <c r="D230" s="36"/>
      <c r="E230" s="37"/>
      <c r="F230" s="37"/>
      <c r="G230" s="37"/>
      <c r="H230" s="38"/>
      <c r="I230" s="36"/>
      <c r="J230" s="37"/>
      <c r="K230" s="37"/>
      <c r="L230" s="37"/>
      <c r="M230" s="42">
        <f>M228/M238*100</f>
        <v>20.977777777777774</v>
      </c>
    </row>
    <row r="231" spans="1:14" ht="96.6" customHeight="1" thickBot="1" x14ac:dyDescent="1.4">
      <c r="B231" s="72"/>
      <c r="C231" s="29"/>
      <c r="D231" s="73"/>
      <c r="E231" s="97"/>
      <c r="F231" s="97"/>
      <c r="G231" s="97"/>
      <c r="H231" s="98"/>
      <c r="I231" s="73"/>
      <c r="J231" s="97"/>
      <c r="K231" s="97"/>
      <c r="L231" s="97"/>
      <c r="M231" s="99"/>
    </row>
    <row r="232" spans="1:14" ht="96.6" customHeight="1" thickBot="1" x14ac:dyDescent="1.4">
      <c r="B232" s="100"/>
      <c r="C232" s="101" t="s">
        <v>35</v>
      </c>
      <c r="D232" s="102"/>
      <c r="E232" s="103">
        <f>E195+E208+E216</f>
        <v>64.319999999999993</v>
      </c>
      <c r="F232" s="103">
        <f>F195+F208+F216</f>
        <v>57.78</v>
      </c>
      <c r="G232" s="103">
        <f>G195+G208+G216</f>
        <v>195.71999999999997</v>
      </c>
      <c r="H232" s="103">
        <f>H195+H208+H216</f>
        <v>1519</v>
      </c>
      <c r="I232" s="104"/>
      <c r="J232" s="105">
        <f>J208+J216+J228</f>
        <v>65.45</v>
      </c>
      <c r="K232" s="105">
        <f>K208+K216+K228</f>
        <v>60.58</v>
      </c>
      <c r="L232" s="105">
        <f>L208+L216+L228</f>
        <v>248.20000000000002</v>
      </c>
      <c r="M232" s="105">
        <f>M208+M216+M228</f>
        <v>1751</v>
      </c>
    </row>
    <row r="233" spans="1:14" ht="99" thickBot="1" x14ac:dyDescent="1.4">
      <c r="B233" s="107"/>
      <c r="C233" s="11"/>
      <c r="D233" s="102"/>
      <c r="E233" s="108"/>
      <c r="F233" s="108"/>
      <c r="G233" s="108"/>
      <c r="H233" s="109"/>
      <c r="I233" s="102"/>
      <c r="J233" s="108"/>
      <c r="K233" s="108"/>
      <c r="L233" s="108"/>
      <c r="M233" s="110"/>
    </row>
    <row r="234" spans="1:14" ht="100.15" customHeight="1" thickBot="1" x14ac:dyDescent="1.4">
      <c r="B234" s="111"/>
      <c r="C234" s="112" t="s">
        <v>34</v>
      </c>
      <c r="D234" s="104"/>
      <c r="E234" s="31">
        <f>E232*4</f>
        <v>257.27999999999997</v>
      </c>
      <c r="F234" s="31">
        <f>F232*9</f>
        <v>520.02</v>
      </c>
      <c r="G234" s="31">
        <f>G232*4</f>
        <v>782.87999999999988</v>
      </c>
      <c r="H234" s="32">
        <f>E234+F234+G234</f>
        <v>1560.1799999999998</v>
      </c>
      <c r="I234" s="104"/>
      <c r="J234" s="31">
        <f>J232*4</f>
        <v>261.8</v>
      </c>
      <c r="K234" s="31">
        <f>K232*9</f>
        <v>545.22</v>
      </c>
      <c r="L234" s="31">
        <f>L232*4</f>
        <v>992.80000000000007</v>
      </c>
      <c r="M234" s="33">
        <f>J234+K234+L234</f>
        <v>1799.8200000000002</v>
      </c>
    </row>
    <row r="235" spans="1:14" ht="99" thickBot="1" x14ac:dyDescent="1.4">
      <c r="B235" s="113"/>
      <c r="C235" s="114"/>
      <c r="D235" s="45"/>
      <c r="E235" s="46"/>
      <c r="F235" s="46"/>
      <c r="G235" s="46"/>
      <c r="H235" s="47"/>
      <c r="I235" s="45"/>
      <c r="J235" s="46"/>
      <c r="K235" s="46"/>
      <c r="L235" s="46"/>
      <c r="M235" s="115"/>
    </row>
    <row r="236" spans="1:14" ht="81" customHeight="1" thickBot="1" x14ac:dyDescent="1.4">
      <c r="B236" s="107"/>
      <c r="C236" s="11" t="s">
        <v>105</v>
      </c>
      <c r="D236" s="102"/>
      <c r="E236" s="116">
        <v>15</v>
      </c>
      <c r="F236" s="116">
        <v>32</v>
      </c>
      <c r="G236" s="116">
        <v>56</v>
      </c>
      <c r="H236" s="117">
        <f>H232/H238*100</f>
        <v>69.045454545454547</v>
      </c>
      <c r="I236" s="104"/>
      <c r="J236" s="118">
        <f>J234/M234*100</f>
        <v>14.545899034347878</v>
      </c>
      <c r="K236" s="118">
        <f>K234/M234*100</f>
        <v>30.29302930293029</v>
      </c>
      <c r="L236" s="118">
        <f>L234/M234*100</f>
        <v>55.161071662721831</v>
      </c>
      <c r="M236" s="119">
        <f>M232/M238*100</f>
        <v>64.851851851851848</v>
      </c>
    </row>
    <row r="237" spans="1:14" ht="81" customHeight="1" thickBot="1" x14ac:dyDescent="1.4">
      <c r="B237" s="100"/>
      <c r="C237" s="101" t="s">
        <v>43</v>
      </c>
      <c r="D237" s="102"/>
      <c r="E237" s="103">
        <f>E195+E208</f>
        <v>46.82</v>
      </c>
      <c r="F237" s="103">
        <f>F195+F208</f>
        <v>42.08</v>
      </c>
      <c r="G237" s="103">
        <f>G195+G208</f>
        <v>161.01999999999998</v>
      </c>
      <c r="H237" s="103">
        <f>H195+H208</f>
        <v>1172</v>
      </c>
      <c r="I237" s="103"/>
      <c r="J237" s="103">
        <f>J195+J208</f>
        <v>29.799999999999997</v>
      </c>
      <c r="K237" s="103">
        <f>K195+K208</f>
        <v>31.23</v>
      </c>
      <c r="L237" s="103">
        <f>L195+L208</f>
        <v>121.6</v>
      </c>
      <c r="M237" s="106">
        <f>M208+M216</f>
        <v>1184.5999999999999</v>
      </c>
    </row>
    <row r="238" spans="1:14" ht="99" thickBot="1" x14ac:dyDescent="1.4">
      <c r="B238" s="120"/>
      <c r="C238" s="121" t="s">
        <v>37</v>
      </c>
      <c r="D238" s="118"/>
      <c r="E238" s="118"/>
      <c r="F238" s="118"/>
      <c r="G238" s="118"/>
      <c r="H238" s="32">
        <v>2200</v>
      </c>
      <c r="I238" s="104"/>
      <c r="J238" s="31"/>
      <c r="K238" s="31"/>
      <c r="L238" s="31"/>
      <c r="M238" s="33">
        <v>2700</v>
      </c>
    </row>
    <row r="239" spans="1:14" ht="220.9" customHeight="1" thickBot="1" x14ac:dyDescent="1.4">
      <c r="A239" s="85"/>
      <c r="B239" s="122"/>
      <c r="C239" s="44"/>
      <c r="D239" s="8"/>
      <c r="E239" s="8"/>
      <c r="F239" s="8"/>
      <c r="G239" s="8"/>
      <c r="H239" s="123"/>
      <c r="I239" s="8"/>
      <c r="J239" s="123"/>
      <c r="K239" s="123"/>
      <c r="L239" s="123"/>
      <c r="M239" s="123"/>
      <c r="N239" s="85"/>
    </row>
    <row r="240" spans="1:14" ht="99" thickBot="1" x14ac:dyDescent="1.4">
      <c r="B240" s="191" t="s">
        <v>0</v>
      </c>
      <c r="C240" s="11"/>
      <c r="D240" s="12"/>
      <c r="E240" s="13"/>
      <c r="F240" s="13" t="s">
        <v>7</v>
      </c>
      <c r="G240" s="13"/>
      <c r="H240" s="14"/>
      <c r="I240" s="15"/>
      <c r="J240" s="13"/>
      <c r="K240" s="13" t="s">
        <v>15</v>
      </c>
      <c r="L240" s="13"/>
      <c r="M240" s="14"/>
    </row>
    <row r="241" spans="1:14" ht="409.6" thickBot="1" x14ac:dyDescent="1.4">
      <c r="B241" s="192"/>
      <c r="C241" s="16" t="s">
        <v>1</v>
      </c>
      <c r="D241" s="124" t="s">
        <v>27</v>
      </c>
      <c r="E241" s="125" t="s">
        <v>28</v>
      </c>
      <c r="F241" s="125" t="s">
        <v>29</v>
      </c>
      <c r="G241" s="125" t="s">
        <v>30</v>
      </c>
      <c r="H241" s="19" t="s">
        <v>26</v>
      </c>
      <c r="I241" s="124" t="s">
        <v>27</v>
      </c>
      <c r="J241" s="125" t="s">
        <v>28</v>
      </c>
      <c r="K241" s="125" t="s">
        <v>29</v>
      </c>
      <c r="L241" s="18" t="s">
        <v>30</v>
      </c>
      <c r="M241" s="19" t="s">
        <v>26</v>
      </c>
    </row>
    <row r="242" spans="1:14" ht="99" thickBot="1" x14ac:dyDescent="1.4">
      <c r="B242" s="186" t="s">
        <v>31</v>
      </c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  <c r="M242" s="188"/>
    </row>
    <row r="243" spans="1:14" ht="99" thickBot="1" x14ac:dyDescent="1.4">
      <c r="B243" s="186" t="s">
        <v>41</v>
      </c>
      <c r="C243" s="187"/>
      <c r="D243" s="187"/>
      <c r="E243" s="187"/>
      <c r="F243" s="187"/>
      <c r="G243" s="187"/>
      <c r="H243" s="187"/>
      <c r="I243" s="187"/>
      <c r="J243" s="187"/>
      <c r="K243" s="187"/>
      <c r="L243" s="187"/>
      <c r="M243" s="188"/>
    </row>
    <row r="244" spans="1:14" ht="211.9" customHeight="1" thickBot="1" x14ac:dyDescent="1.4">
      <c r="B244" s="186" t="s">
        <v>50</v>
      </c>
      <c r="C244" s="187"/>
      <c r="D244" s="187"/>
      <c r="E244" s="187"/>
      <c r="F244" s="187"/>
      <c r="G244" s="187"/>
      <c r="H244" s="187"/>
      <c r="I244" s="189"/>
      <c r="J244" s="189"/>
      <c r="K244" s="189"/>
      <c r="L244" s="189"/>
      <c r="M244" s="190"/>
    </row>
    <row r="245" spans="1:14" x14ac:dyDescent="1.35">
      <c r="B245" s="20"/>
      <c r="C245" s="21"/>
      <c r="D245" s="1"/>
      <c r="E245" s="22"/>
      <c r="F245" s="22"/>
      <c r="G245" s="22"/>
      <c r="H245" s="51"/>
      <c r="I245" s="48"/>
      <c r="J245" s="126"/>
      <c r="K245" s="126"/>
      <c r="L245" s="126"/>
      <c r="M245" s="127"/>
    </row>
    <row r="246" spans="1:14" s="85" customFormat="1" x14ac:dyDescent="1.35">
      <c r="A246" s="2"/>
      <c r="B246" s="20" t="s">
        <v>3</v>
      </c>
      <c r="C246" s="21" t="s">
        <v>162</v>
      </c>
      <c r="D246" s="1">
        <v>50</v>
      </c>
      <c r="E246" s="22">
        <v>6.7</v>
      </c>
      <c r="F246" s="22">
        <v>9.1999999999999993</v>
      </c>
      <c r="G246" s="22">
        <v>7.1</v>
      </c>
      <c r="H246" s="22">
        <v>138</v>
      </c>
      <c r="I246" s="1"/>
      <c r="J246" s="174"/>
      <c r="K246" s="174"/>
      <c r="L246" s="174"/>
      <c r="M246" s="23"/>
      <c r="N246" s="2"/>
    </row>
    <row r="247" spans="1:14" x14ac:dyDescent="1.35">
      <c r="B247" s="20" t="s">
        <v>158</v>
      </c>
      <c r="C247" s="21" t="s">
        <v>159</v>
      </c>
      <c r="D247" s="1">
        <v>105</v>
      </c>
      <c r="E247" s="22">
        <v>10</v>
      </c>
      <c r="F247" s="22">
        <v>23.2</v>
      </c>
      <c r="G247" s="22">
        <v>14.8</v>
      </c>
      <c r="H247" s="22">
        <v>167</v>
      </c>
      <c r="I247" s="1"/>
      <c r="J247" s="174"/>
      <c r="K247" s="174"/>
      <c r="L247" s="174"/>
      <c r="M247" s="23"/>
    </row>
    <row r="248" spans="1:14" ht="407.25" customHeight="1" x14ac:dyDescent="1.35">
      <c r="B248" s="20" t="s">
        <v>51</v>
      </c>
      <c r="C248" s="21" t="s">
        <v>62</v>
      </c>
      <c r="D248" s="1">
        <v>200</v>
      </c>
      <c r="E248" s="22">
        <v>0.16</v>
      </c>
      <c r="F248" s="22">
        <v>0.14000000000000001</v>
      </c>
      <c r="G248" s="22">
        <v>12.64</v>
      </c>
      <c r="H248" s="51">
        <v>52.46</v>
      </c>
      <c r="I248" s="24"/>
      <c r="J248" s="174"/>
      <c r="K248" s="174"/>
      <c r="L248" s="174"/>
      <c r="M248" s="23"/>
    </row>
    <row r="249" spans="1:14" ht="118.5" customHeight="1" x14ac:dyDescent="1.35">
      <c r="B249" s="20"/>
      <c r="C249" s="21" t="s">
        <v>6</v>
      </c>
      <c r="D249" s="1">
        <v>15</v>
      </c>
      <c r="E249" s="22">
        <v>1.07</v>
      </c>
      <c r="F249" s="22">
        <v>0.08</v>
      </c>
      <c r="G249" s="22">
        <v>6.72</v>
      </c>
      <c r="H249" s="51">
        <v>31.5</v>
      </c>
      <c r="I249" s="1"/>
      <c r="J249" s="174"/>
      <c r="K249" s="174"/>
      <c r="L249" s="174"/>
      <c r="M249" s="23"/>
    </row>
    <row r="250" spans="1:14" ht="118.5" customHeight="1" x14ac:dyDescent="1.35">
      <c r="B250" s="20"/>
      <c r="C250" s="21" t="s">
        <v>171</v>
      </c>
      <c r="D250" s="1">
        <v>25</v>
      </c>
      <c r="E250" s="174">
        <v>1.25</v>
      </c>
      <c r="F250" s="174">
        <v>7</v>
      </c>
      <c r="G250" s="174">
        <v>15.5</v>
      </c>
      <c r="H250" s="51">
        <v>130</v>
      </c>
      <c r="I250" s="24"/>
      <c r="J250" s="174"/>
      <c r="K250" s="174"/>
      <c r="L250" s="174"/>
      <c r="M250" s="23"/>
    </row>
    <row r="251" spans="1:14" ht="118.5" customHeight="1" thickBot="1" x14ac:dyDescent="1.4">
      <c r="B251" s="20"/>
      <c r="C251" s="21"/>
      <c r="D251" s="1"/>
      <c r="E251" s="22"/>
      <c r="F251" s="22"/>
      <c r="G251" s="22"/>
      <c r="H251" s="51"/>
      <c r="I251" s="1"/>
      <c r="J251" s="174"/>
      <c r="K251" s="174"/>
      <c r="L251" s="174"/>
      <c r="M251" s="23"/>
    </row>
    <row r="252" spans="1:14" ht="99" thickBot="1" x14ac:dyDescent="1.4">
      <c r="B252" s="28"/>
      <c r="C252" s="29" t="s">
        <v>33</v>
      </c>
      <c r="D252" s="30"/>
      <c r="E252" s="31">
        <f>SUM(E245:E251)</f>
        <v>19.18</v>
      </c>
      <c r="F252" s="31">
        <f>SUM(F245:F251)</f>
        <v>39.619999999999997</v>
      </c>
      <c r="G252" s="31">
        <f>SUM(G245:G251)</f>
        <v>56.76</v>
      </c>
      <c r="H252" s="32">
        <f>SUM(H245:H251)</f>
        <v>518.96</v>
      </c>
      <c r="I252" s="30"/>
      <c r="J252" s="31"/>
      <c r="K252" s="31"/>
      <c r="L252" s="31"/>
      <c r="M252" s="33"/>
    </row>
    <row r="253" spans="1:14" ht="108.6" customHeight="1" thickBot="1" x14ac:dyDescent="1.4">
      <c r="B253" s="34"/>
      <c r="C253" s="35"/>
      <c r="D253" s="36"/>
      <c r="E253" s="37"/>
      <c r="F253" s="37"/>
      <c r="G253" s="37"/>
      <c r="H253" s="38"/>
      <c r="I253" s="39"/>
      <c r="J253" s="40"/>
      <c r="K253" s="40"/>
      <c r="L253" s="40"/>
      <c r="M253" s="41"/>
    </row>
    <row r="254" spans="1:14" ht="99" thickBot="1" x14ac:dyDescent="1.4">
      <c r="B254" s="34"/>
      <c r="C254" s="35" t="s">
        <v>46</v>
      </c>
      <c r="D254" s="36"/>
      <c r="E254" s="37"/>
      <c r="F254" s="37"/>
      <c r="G254" s="37"/>
      <c r="H254" s="38">
        <f>H252/H296*100</f>
        <v>23.58909090909091</v>
      </c>
      <c r="I254" s="39"/>
      <c r="J254" s="40"/>
      <c r="K254" s="40"/>
      <c r="L254" s="40"/>
      <c r="M254" s="42"/>
    </row>
    <row r="255" spans="1:14" ht="99" thickBot="1" x14ac:dyDescent="1.4">
      <c r="B255" s="186" t="s">
        <v>23</v>
      </c>
      <c r="C255" s="187"/>
      <c r="D255" s="187"/>
      <c r="E255" s="187"/>
      <c r="F255" s="187"/>
      <c r="G255" s="187"/>
      <c r="H255" s="187"/>
      <c r="I255" s="189"/>
      <c r="J255" s="189"/>
      <c r="K255" s="189"/>
      <c r="L255" s="189"/>
      <c r="M255" s="190"/>
    </row>
    <row r="256" spans="1:14" x14ac:dyDescent="1.35">
      <c r="B256" s="20"/>
      <c r="C256" s="21"/>
      <c r="D256" s="1"/>
      <c r="E256" s="22"/>
      <c r="F256" s="22"/>
      <c r="G256" s="22"/>
      <c r="H256" s="51"/>
      <c r="I256" s="48"/>
      <c r="J256" s="126"/>
      <c r="K256" s="126"/>
      <c r="L256" s="126"/>
      <c r="M256" s="127"/>
    </row>
    <row r="257" spans="2:13" x14ac:dyDescent="1.35">
      <c r="B257" s="20" t="s">
        <v>79</v>
      </c>
      <c r="C257" s="21" t="s">
        <v>80</v>
      </c>
      <c r="D257" s="1">
        <v>60</v>
      </c>
      <c r="E257" s="22">
        <v>0.96</v>
      </c>
      <c r="F257" s="22">
        <v>6.06</v>
      </c>
      <c r="G257" s="22">
        <v>3.54</v>
      </c>
      <c r="H257" s="22">
        <v>72.599999999999994</v>
      </c>
      <c r="I257" s="1">
        <v>80</v>
      </c>
      <c r="J257" s="174">
        <v>1.28</v>
      </c>
      <c r="K257" s="174">
        <v>8.08</v>
      </c>
      <c r="L257" s="174">
        <v>4.72</v>
      </c>
      <c r="M257" s="23">
        <v>96.8</v>
      </c>
    </row>
    <row r="258" spans="2:13" ht="196.5" x14ac:dyDescent="1.35">
      <c r="B258" s="20" t="s">
        <v>131</v>
      </c>
      <c r="C258" s="21" t="s">
        <v>132</v>
      </c>
      <c r="D258" s="1">
        <v>200</v>
      </c>
      <c r="E258" s="22">
        <v>1.8</v>
      </c>
      <c r="F258" s="22">
        <v>2.8</v>
      </c>
      <c r="G258" s="22">
        <v>13.2</v>
      </c>
      <c r="H258" s="22">
        <v>86</v>
      </c>
      <c r="I258" s="1">
        <v>200</v>
      </c>
      <c r="J258" s="22">
        <v>1.8</v>
      </c>
      <c r="K258" s="22">
        <v>2.8</v>
      </c>
      <c r="L258" s="22">
        <v>13.2</v>
      </c>
      <c r="M258" s="23">
        <v>86</v>
      </c>
    </row>
    <row r="259" spans="2:13" ht="81" customHeight="1" x14ac:dyDescent="1.35">
      <c r="B259" s="20" t="s">
        <v>114</v>
      </c>
      <c r="C259" s="21" t="s">
        <v>115</v>
      </c>
      <c r="D259" s="1">
        <v>75</v>
      </c>
      <c r="E259" s="22">
        <v>11.8</v>
      </c>
      <c r="F259" s="22">
        <v>22.4</v>
      </c>
      <c r="G259" s="22">
        <v>4.5999999999999996</v>
      </c>
      <c r="H259" s="51">
        <v>266.3</v>
      </c>
      <c r="I259" s="1">
        <v>75</v>
      </c>
      <c r="J259" s="174">
        <v>11.8</v>
      </c>
      <c r="K259" s="174">
        <v>22.4</v>
      </c>
      <c r="L259" s="174">
        <v>4.5999999999999996</v>
      </c>
      <c r="M259" s="23">
        <v>266.3</v>
      </c>
    </row>
    <row r="260" spans="2:13" ht="81" customHeight="1" x14ac:dyDescent="1.35">
      <c r="B260" s="20" t="s">
        <v>70</v>
      </c>
      <c r="C260" s="21" t="s">
        <v>71</v>
      </c>
      <c r="D260" s="1">
        <v>130</v>
      </c>
      <c r="E260" s="22">
        <v>2.6</v>
      </c>
      <c r="F260" s="22">
        <v>7.5</v>
      </c>
      <c r="G260" s="22">
        <v>15.3</v>
      </c>
      <c r="H260" s="22">
        <v>139.1</v>
      </c>
      <c r="I260" s="24">
        <v>130</v>
      </c>
      <c r="J260" s="174">
        <v>2.6</v>
      </c>
      <c r="K260" s="174">
        <v>7.5</v>
      </c>
      <c r="L260" s="174">
        <v>15.3</v>
      </c>
      <c r="M260" s="23">
        <v>139.1</v>
      </c>
    </row>
    <row r="261" spans="2:13" ht="81" customHeight="1" x14ac:dyDescent="1.35">
      <c r="B261" s="20" t="s">
        <v>14</v>
      </c>
      <c r="C261" s="21" t="s">
        <v>12</v>
      </c>
      <c r="D261" s="1">
        <v>200</v>
      </c>
      <c r="E261" s="22">
        <v>0.2</v>
      </c>
      <c r="F261" s="22">
        <v>0.04</v>
      </c>
      <c r="G261" s="22">
        <v>10</v>
      </c>
      <c r="H261" s="22">
        <v>41</v>
      </c>
      <c r="I261" s="1">
        <v>200</v>
      </c>
      <c r="J261" s="174">
        <v>0.2</v>
      </c>
      <c r="K261" s="174">
        <v>0.04</v>
      </c>
      <c r="L261" s="174">
        <v>10</v>
      </c>
      <c r="M261" s="23">
        <v>41</v>
      </c>
    </row>
    <row r="262" spans="2:13" ht="118.5" customHeight="1" x14ac:dyDescent="1.35">
      <c r="B262" s="20"/>
      <c r="C262" s="21" t="s">
        <v>6</v>
      </c>
      <c r="D262" s="1">
        <v>15</v>
      </c>
      <c r="E262" s="22">
        <v>1.07</v>
      </c>
      <c r="F262" s="22">
        <v>0.08</v>
      </c>
      <c r="G262" s="22">
        <v>6.72</v>
      </c>
      <c r="H262" s="51">
        <v>31.5</v>
      </c>
      <c r="I262" s="1">
        <v>40</v>
      </c>
      <c r="J262" s="174">
        <v>2.8</v>
      </c>
      <c r="K262" s="174">
        <v>0.3</v>
      </c>
      <c r="L262" s="174">
        <v>17.899999999999999</v>
      </c>
      <c r="M262" s="23">
        <v>84</v>
      </c>
    </row>
    <row r="263" spans="2:13" x14ac:dyDescent="1.35">
      <c r="B263" s="20"/>
      <c r="C263" s="21" t="s">
        <v>118</v>
      </c>
      <c r="D263" s="1">
        <v>15</v>
      </c>
      <c r="E263" s="22">
        <v>1.22</v>
      </c>
      <c r="F263" s="22">
        <v>0.06</v>
      </c>
      <c r="G263" s="22">
        <v>7.92</v>
      </c>
      <c r="H263" s="23">
        <v>37.200000000000003</v>
      </c>
      <c r="I263" s="24">
        <v>30</v>
      </c>
      <c r="J263" s="174">
        <v>2.4300000000000002</v>
      </c>
      <c r="K263" s="174">
        <v>0.12</v>
      </c>
      <c r="L263" s="174">
        <v>15.84</v>
      </c>
      <c r="M263" s="23">
        <v>74.400000000000006</v>
      </c>
    </row>
    <row r="264" spans="2:13" x14ac:dyDescent="1.35">
      <c r="B264" s="20" t="s">
        <v>89</v>
      </c>
      <c r="C264" s="21" t="s">
        <v>21</v>
      </c>
      <c r="D264" s="1">
        <v>120</v>
      </c>
      <c r="E264" s="22">
        <v>0.5</v>
      </c>
      <c r="F264" s="22">
        <v>0.5</v>
      </c>
      <c r="G264" s="22">
        <v>11.8</v>
      </c>
      <c r="H264" s="51">
        <v>54</v>
      </c>
      <c r="I264" s="1">
        <v>120</v>
      </c>
      <c r="J264" s="174">
        <v>0.5</v>
      </c>
      <c r="K264" s="174">
        <v>0.5</v>
      </c>
      <c r="L264" s="174">
        <v>11.8</v>
      </c>
      <c r="M264" s="23">
        <v>54</v>
      </c>
    </row>
    <row r="265" spans="2:13" ht="99" thickBot="1" x14ac:dyDescent="1.4">
      <c r="B265" s="52"/>
      <c r="C265" s="21"/>
      <c r="D265" s="53"/>
      <c r="E265" s="40"/>
      <c r="F265" s="40"/>
      <c r="G265" s="40"/>
      <c r="H265" s="54"/>
      <c r="I265" s="55"/>
      <c r="J265" s="56"/>
      <c r="K265" s="56"/>
      <c r="L265" s="56"/>
      <c r="M265" s="57"/>
    </row>
    <row r="266" spans="2:13" ht="99" thickBot="1" x14ac:dyDescent="1.4">
      <c r="B266" s="28"/>
      <c r="C266" s="29" t="s">
        <v>33</v>
      </c>
      <c r="D266" s="30"/>
      <c r="E266" s="31">
        <f>SUM(E256:E264)</f>
        <v>20.149999999999999</v>
      </c>
      <c r="F266" s="31">
        <f>SUM(F256:F264)</f>
        <v>39.44</v>
      </c>
      <c r="G266" s="31">
        <f>SUM(G256:G264)</f>
        <v>73.08</v>
      </c>
      <c r="H266" s="32">
        <f>SUM(H256:H264)</f>
        <v>727.7</v>
      </c>
      <c r="I266" s="30"/>
      <c r="J266" s="31">
        <f>SUM(J256:J264)</f>
        <v>23.41</v>
      </c>
      <c r="K266" s="31">
        <f>SUM(K256:K264)</f>
        <v>41.739999999999995</v>
      </c>
      <c r="L266" s="31">
        <f>SUM(L256:L264)</f>
        <v>93.36</v>
      </c>
      <c r="M266" s="33">
        <f>SUM(M256:M264)</f>
        <v>841.6</v>
      </c>
    </row>
    <row r="267" spans="2:13" ht="99" thickBot="1" x14ac:dyDescent="1.4">
      <c r="B267" s="34"/>
      <c r="C267" s="35"/>
      <c r="D267" s="36"/>
      <c r="E267" s="37"/>
      <c r="F267" s="37"/>
      <c r="G267" s="37"/>
      <c r="H267" s="38"/>
      <c r="I267" s="39"/>
      <c r="J267" s="40"/>
      <c r="K267" s="40"/>
      <c r="L267" s="40"/>
      <c r="M267" s="41"/>
    </row>
    <row r="268" spans="2:13" ht="99" thickBot="1" x14ac:dyDescent="1.4">
      <c r="B268" s="34"/>
      <c r="C268" s="35" t="s">
        <v>46</v>
      </c>
      <c r="D268" s="36"/>
      <c r="E268" s="37"/>
      <c r="F268" s="37"/>
      <c r="G268" s="37"/>
      <c r="H268" s="38">
        <f>H266/H296*100</f>
        <v>33.077272727272728</v>
      </c>
      <c r="I268" s="39"/>
      <c r="J268" s="40"/>
      <c r="K268" s="40"/>
      <c r="L268" s="40"/>
      <c r="M268" s="42">
        <f>M266/M296*100</f>
        <v>31.170370370370371</v>
      </c>
    </row>
    <row r="269" spans="2:13" ht="99" thickBot="1" x14ac:dyDescent="1.4">
      <c r="B269" s="183" t="s">
        <v>24</v>
      </c>
      <c r="C269" s="184"/>
      <c r="D269" s="184"/>
      <c r="E269" s="184"/>
      <c r="F269" s="184"/>
      <c r="G269" s="184"/>
      <c r="H269" s="184"/>
      <c r="I269" s="184"/>
      <c r="J269" s="184"/>
      <c r="K269" s="184"/>
      <c r="L269" s="184"/>
      <c r="M269" s="185"/>
    </row>
    <row r="270" spans="2:13" x14ac:dyDescent="1.35">
      <c r="B270" s="58"/>
      <c r="C270" s="44"/>
      <c r="D270" s="59"/>
      <c r="E270" s="60"/>
      <c r="F270" s="60"/>
      <c r="G270" s="60"/>
      <c r="H270" s="61"/>
      <c r="I270" s="62"/>
      <c r="J270" s="63"/>
      <c r="K270" s="63"/>
      <c r="L270" s="63"/>
      <c r="M270" s="64"/>
    </row>
    <row r="271" spans="2:13" x14ac:dyDescent="1.35">
      <c r="B271" s="65" t="s">
        <v>160</v>
      </c>
      <c r="C271" s="21" t="s">
        <v>161</v>
      </c>
      <c r="D271" s="66" t="s">
        <v>84</v>
      </c>
      <c r="E271" s="67">
        <v>8</v>
      </c>
      <c r="F271" s="67">
        <v>10.199999999999999</v>
      </c>
      <c r="G271" s="67">
        <v>40.200000000000003</v>
      </c>
      <c r="H271" s="67">
        <v>285</v>
      </c>
      <c r="I271" s="66" t="s">
        <v>84</v>
      </c>
      <c r="J271" s="67">
        <v>8</v>
      </c>
      <c r="K271" s="67">
        <v>10.199999999999999</v>
      </c>
      <c r="L271" s="67">
        <v>40.200000000000003</v>
      </c>
      <c r="M271" s="67">
        <v>285</v>
      </c>
    </row>
    <row r="272" spans="2:13" x14ac:dyDescent="1.35">
      <c r="B272" s="65" t="s">
        <v>18</v>
      </c>
      <c r="C272" s="21" t="s">
        <v>19</v>
      </c>
      <c r="D272" s="69">
        <v>200</v>
      </c>
      <c r="E272" s="70">
        <v>1.4</v>
      </c>
      <c r="F272" s="70">
        <v>1</v>
      </c>
      <c r="G272" s="70">
        <v>16</v>
      </c>
      <c r="H272" s="70">
        <v>78</v>
      </c>
      <c r="I272" s="69">
        <v>200</v>
      </c>
      <c r="J272" s="70">
        <v>1.4</v>
      </c>
      <c r="K272" s="70">
        <v>1</v>
      </c>
      <c r="L272" s="70">
        <v>16</v>
      </c>
      <c r="M272" s="71">
        <v>78</v>
      </c>
    </row>
    <row r="273" spans="2:13" ht="81" customHeight="1" thickBot="1" x14ac:dyDescent="1.4">
      <c r="B273" s="58"/>
      <c r="C273" s="44"/>
      <c r="D273" s="128"/>
      <c r="E273" s="129"/>
      <c r="F273" s="129"/>
      <c r="G273" s="129"/>
      <c r="H273" s="130"/>
      <c r="I273" s="89"/>
      <c r="J273" s="131"/>
      <c r="K273" s="131"/>
      <c r="L273" s="131"/>
      <c r="M273" s="132"/>
    </row>
    <row r="274" spans="2:13" ht="81" customHeight="1" thickBot="1" x14ac:dyDescent="1.4">
      <c r="B274" s="72"/>
      <c r="C274" s="29" t="s">
        <v>33</v>
      </c>
      <c r="D274" s="73"/>
      <c r="E274" s="74">
        <f>SUM(E271:E273)</f>
        <v>9.4</v>
      </c>
      <c r="F274" s="74">
        <f>SUM(F271:F273)</f>
        <v>11.2</v>
      </c>
      <c r="G274" s="74">
        <f>SUM(G271:G273)</f>
        <v>56.2</v>
      </c>
      <c r="H274" s="75">
        <f>SUM(H271:H273)</f>
        <v>363</v>
      </c>
      <c r="I274" s="76"/>
      <c r="J274" s="74">
        <f>SUM(J271:J273)</f>
        <v>9.4</v>
      </c>
      <c r="K274" s="74">
        <f>SUM(K271:K273)</f>
        <v>11.2</v>
      </c>
      <c r="L274" s="74">
        <f>SUM(L271:L273)</f>
        <v>56.2</v>
      </c>
      <c r="M274" s="75">
        <f>SUM(M271:M273)</f>
        <v>363</v>
      </c>
    </row>
    <row r="275" spans="2:13" ht="81" customHeight="1" thickBot="1" x14ac:dyDescent="1.4">
      <c r="B275" s="34"/>
      <c r="C275" s="35"/>
      <c r="D275" s="36"/>
      <c r="E275" s="37"/>
      <c r="F275" s="37"/>
      <c r="G275" s="37"/>
      <c r="H275" s="38"/>
      <c r="I275" s="39"/>
      <c r="J275" s="40"/>
      <c r="K275" s="40"/>
      <c r="L275" s="40"/>
      <c r="M275" s="41"/>
    </row>
    <row r="276" spans="2:13" ht="99" thickBot="1" x14ac:dyDescent="1.4">
      <c r="B276" s="34"/>
      <c r="C276" s="35" t="s">
        <v>46</v>
      </c>
      <c r="D276" s="36"/>
      <c r="E276" s="37"/>
      <c r="F276" s="37"/>
      <c r="G276" s="37"/>
      <c r="H276" s="38">
        <f>H274/H296*100</f>
        <v>16.5</v>
      </c>
      <c r="I276" s="39"/>
      <c r="J276" s="40"/>
      <c r="K276" s="40"/>
      <c r="L276" s="40"/>
      <c r="M276" s="42">
        <f>M274/M296*100</f>
        <v>13.444444444444445</v>
      </c>
    </row>
    <row r="277" spans="2:13" ht="99" thickBot="1" x14ac:dyDescent="1.4">
      <c r="B277" s="186" t="s">
        <v>25</v>
      </c>
      <c r="C277" s="187"/>
      <c r="D277" s="187"/>
      <c r="E277" s="187"/>
      <c r="F277" s="187"/>
      <c r="G277" s="187"/>
      <c r="H277" s="187"/>
      <c r="I277" s="187"/>
      <c r="J277" s="187"/>
      <c r="K277" s="187"/>
      <c r="L277" s="187"/>
      <c r="M277" s="188"/>
    </row>
    <row r="278" spans="2:13" ht="119.45" customHeight="1" x14ac:dyDescent="1.35">
      <c r="B278" s="58"/>
      <c r="C278" s="44"/>
      <c r="D278" s="59"/>
      <c r="E278" s="60"/>
      <c r="F278" s="60"/>
      <c r="G278" s="60"/>
      <c r="H278" s="133"/>
      <c r="I278" s="48"/>
      <c r="J278" s="126"/>
      <c r="K278" s="126"/>
      <c r="L278" s="126"/>
      <c r="M278" s="127"/>
    </row>
    <row r="279" spans="2:13" ht="103.9" customHeight="1" x14ac:dyDescent="1.35">
      <c r="B279" s="20" t="s">
        <v>51</v>
      </c>
      <c r="C279" s="21" t="s">
        <v>172</v>
      </c>
      <c r="D279" s="1"/>
      <c r="E279" s="174"/>
      <c r="F279" s="174"/>
      <c r="G279" s="174"/>
      <c r="H279" s="51"/>
      <c r="I279" s="154">
        <v>30</v>
      </c>
      <c r="J279" s="155">
        <v>1</v>
      </c>
      <c r="K279" s="155">
        <v>0.1</v>
      </c>
      <c r="L279" s="155">
        <v>2</v>
      </c>
      <c r="M279" s="157">
        <v>12</v>
      </c>
    </row>
    <row r="280" spans="2:13" x14ac:dyDescent="1.35">
      <c r="B280" s="20" t="s">
        <v>3</v>
      </c>
      <c r="C280" s="21" t="s">
        <v>162</v>
      </c>
      <c r="D280" s="66"/>
      <c r="E280" s="67"/>
      <c r="F280" s="67"/>
      <c r="G280" s="67"/>
      <c r="H280" s="145"/>
      <c r="I280" s="66">
        <v>75</v>
      </c>
      <c r="J280" s="175">
        <v>10.050000000000001</v>
      </c>
      <c r="K280" s="175">
        <v>13.8</v>
      </c>
      <c r="L280" s="175">
        <v>10.65</v>
      </c>
      <c r="M280" s="68">
        <v>207</v>
      </c>
    </row>
    <row r="281" spans="2:13" ht="91.15" customHeight="1" x14ac:dyDescent="1.35">
      <c r="B281" s="20" t="s">
        <v>158</v>
      </c>
      <c r="C281" s="21" t="s">
        <v>159</v>
      </c>
      <c r="D281" s="1"/>
      <c r="E281" s="22"/>
      <c r="F281" s="22"/>
      <c r="G281" s="22"/>
      <c r="H281" s="22"/>
      <c r="I281" s="1">
        <v>105</v>
      </c>
      <c r="J281" s="174">
        <v>10</v>
      </c>
      <c r="K281" s="174">
        <v>23.2</v>
      </c>
      <c r="L281" s="174">
        <v>14.8</v>
      </c>
      <c r="M281" s="23">
        <v>167</v>
      </c>
    </row>
    <row r="282" spans="2:13" ht="81" customHeight="1" x14ac:dyDescent="1.35">
      <c r="B282" s="20" t="s">
        <v>51</v>
      </c>
      <c r="C282" s="21" t="s">
        <v>62</v>
      </c>
      <c r="D282" s="1"/>
      <c r="E282" s="22"/>
      <c r="F282" s="22"/>
      <c r="G282" s="22"/>
      <c r="H282" s="51"/>
      <c r="I282" s="24">
        <v>200</v>
      </c>
      <c r="J282" s="174">
        <v>0.16</v>
      </c>
      <c r="K282" s="174">
        <v>0.14000000000000001</v>
      </c>
      <c r="L282" s="174">
        <v>12.64</v>
      </c>
      <c r="M282" s="23">
        <v>52.46</v>
      </c>
    </row>
    <row r="283" spans="2:13" ht="81" customHeight="1" x14ac:dyDescent="1.35">
      <c r="B283" s="20"/>
      <c r="C283" s="21" t="s">
        <v>6</v>
      </c>
      <c r="D283" s="1"/>
      <c r="E283" s="22"/>
      <c r="F283" s="22"/>
      <c r="G283" s="22"/>
      <c r="H283" s="51"/>
      <c r="I283" s="1">
        <v>40</v>
      </c>
      <c r="J283" s="174">
        <v>2.8</v>
      </c>
      <c r="K283" s="174">
        <v>0.3</v>
      </c>
      <c r="L283" s="174">
        <v>17.899999999999999</v>
      </c>
      <c r="M283" s="23">
        <v>84</v>
      </c>
    </row>
    <row r="284" spans="2:13" ht="91.15" customHeight="1" x14ac:dyDescent="1.35">
      <c r="B284" s="65"/>
      <c r="C284" s="21" t="s">
        <v>171</v>
      </c>
      <c r="D284" s="69"/>
      <c r="E284" s="70"/>
      <c r="F284" s="70"/>
      <c r="G284" s="70"/>
      <c r="H284" s="143"/>
      <c r="I284" s="66">
        <v>25</v>
      </c>
      <c r="J284" s="175">
        <v>1.25</v>
      </c>
      <c r="K284" s="175">
        <v>7</v>
      </c>
      <c r="L284" s="175">
        <v>15.5</v>
      </c>
      <c r="M284" s="68">
        <v>130</v>
      </c>
    </row>
    <row r="285" spans="2:13" ht="99" thickBot="1" x14ac:dyDescent="1.4">
      <c r="B285" s="65"/>
      <c r="C285" s="21"/>
      <c r="D285" s="59"/>
      <c r="E285" s="151"/>
      <c r="F285" s="151"/>
      <c r="G285" s="151"/>
      <c r="H285" s="152"/>
      <c r="I285" s="93"/>
      <c r="J285" s="147"/>
      <c r="K285" s="147"/>
      <c r="L285" s="147"/>
      <c r="M285" s="148"/>
    </row>
    <row r="286" spans="2:13" ht="108.6" customHeight="1" thickBot="1" x14ac:dyDescent="1.4">
      <c r="B286" s="72"/>
      <c r="C286" s="29" t="s">
        <v>33</v>
      </c>
      <c r="D286" s="73"/>
      <c r="E286" s="74"/>
      <c r="F286" s="74"/>
      <c r="G286" s="74"/>
      <c r="H286" s="138"/>
      <c r="I286" s="73"/>
      <c r="J286" s="74">
        <f>SUM(J279:J285)</f>
        <v>25.26</v>
      </c>
      <c r="K286" s="74">
        <f>SUM(K279:K285)</f>
        <v>44.54</v>
      </c>
      <c r="L286" s="74">
        <f>SUM(L279:L285)</f>
        <v>73.490000000000009</v>
      </c>
      <c r="M286" s="75">
        <f>SUM(M279:M285)</f>
        <v>652.46</v>
      </c>
    </row>
    <row r="287" spans="2:13" ht="99" thickBot="1" x14ac:dyDescent="1.4">
      <c r="B287" s="34"/>
      <c r="C287" s="35"/>
      <c r="D287" s="36"/>
      <c r="E287" s="37"/>
      <c r="F287" s="37"/>
      <c r="G287" s="37"/>
      <c r="H287" s="38"/>
      <c r="I287" s="36"/>
      <c r="J287" s="37"/>
      <c r="K287" s="37"/>
      <c r="L287" s="37"/>
      <c r="M287" s="42"/>
    </row>
    <row r="288" spans="2:13" ht="99" thickBot="1" x14ac:dyDescent="1.4">
      <c r="B288" s="34"/>
      <c r="C288" s="35" t="s">
        <v>46</v>
      </c>
      <c r="D288" s="36"/>
      <c r="E288" s="37"/>
      <c r="F288" s="37"/>
      <c r="G288" s="37"/>
      <c r="H288" s="38"/>
      <c r="I288" s="36"/>
      <c r="J288" s="37"/>
      <c r="K288" s="37"/>
      <c r="L288" s="37"/>
      <c r="M288" s="42">
        <f>M286/M296*100</f>
        <v>24.165185185185187</v>
      </c>
    </row>
    <row r="289" spans="1:14" ht="99" thickBot="1" x14ac:dyDescent="1.4">
      <c r="B289" s="72"/>
      <c r="C289" s="29"/>
      <c r="D289" s="73"/>
      <c r="E289" s="97"/>
      <c r="F289" s="97"/>
      <c r="G289" s="97"/>
      <c r="H289" s="98"/>
      <c r="I289" s="73"/>
      <c r="J289" s="97"/>
      <c r="K289" s="97"/>
      <c r="L289" s="97"/>
      <c r="M289" s="99"/>
    </row>
    <row r="290" spans="1:14" ht="295.5" thickBot="1" x14ac:dyDescent="1.4">
      <c r="B290" s="100"/>
      <c r="C290" s="101" t="s">
        <v>35</v>
      </c>
      <c r="D290" s="102"/>
      <c r="E290" s="103">
        <f>E252+E266+E274</f>
        <v>48.73</v>
      </c>
      <c r="F290" s="103">
        <f>F252+F266+F274</f>
        <v>90.26</v>
      </c>
      <c r="G290" s="103">
        <f>G252+G266+G274</f>
        <v>186.04000000000002</v>
      </c>
      <c r="H290" s="103">
        <f>H252+H266+H274</f>
        <v>1609.66</v>
      </c>
      <c r="I290" s="104"/>
      <c r="J290" s="105">
        <f>J266+J274+J286</f>
        <v>58.070000000000007</v>
      </c>
      <c r="K290" s="105">
        <f>K266+K274+K286</f>
        <v>97.47999999999999</v>
      </c>
      <c r="L290" s="105">
        <f>L266+L274+L286</f>
        <v>223.05</v>
      </c>
      <c r="M290" s="106">
        <f>M266+M274+M286</f>
        <v>1857.06</v>
      </c>
    </row>
    <row r="291" spans="1:14" ht="88.15" customHeight="1" thickBot="1" x14ac:dyDescent="1.4">
      <c r="B291" s="107"/>
      <c r="C291" s="11"/>
      <c r="D291" s="102"/>
      <c r="E291" s="108"/>
      <c r="F291" s="108"/>
      <c r="G291" s="108"/>
      <c r="H291" s="109"/>
      <c r="I291" s="102"/>
      <c r="J291" s="108"/>
      <c r="K291" s="108"/>
      <c r="L291" s="108"/>
      <c r="M291" s="110"/>
    </row>
    <row r="292" spans="1:14" ht="88.15" customHeight="1" thickBot="1" x14ac:dyDescent="1.4">
      <c r="B292" s="111"/>
      <c r="C292" s="112" t="s">
        <v>34</v>
      </c>
      <c r="D292" s="104"/>
      <c r="E292" s="31">
        <f>E290*4</f>
        <v>194.92</v>
      </c>
      <c r="F292" s="31">
        <f>F290*9</f>
        <v>812.34</v>
      </c>
      <c r="G292" s="31">
        <f>G290*4</f>
        <v>744.16000000000008</v>
      </c>
      <c r="H292" s="32">
        <f>E292+F292+G292</f>
        <v>1751.42</v>
      </c>
      <c r="I292" s="104"/>
      <c r="J292" s="31">
        <f>J290*4</f>
        <v>232.28000000000003</v>
      </c>
      <c r="K292" s="31">
        <f>K290*9</f>
        <v>877.31999999999994</v>
      </c>
      <c r="L292" s="31">
        <f>L290*4</f>
        <v>892.2</v>
      </c>
      <c r="M292" s="33">
        <f>J292+K292+L292</f>
        <v>2001.8</v>
      </c>
    </row>
    <row r="293" spans="1:14" ht="99" thickBot="1" x14ac:dyDescent="1.4">
      <c r="B293" s="113"/>
      <c r="C293" s="114"/>
      <c r="D293" s="45"/>
      <c r="E293" s="46"/>
      <c r="F293" s="46"/>
      <c r="G293" s="46"/>
      <c r="H293" s="47"/>
      <c r="I293" s="45"/>
      <c r="J293" s="46"/>
      <c r="K293" s="46"/>
      <c r="L293" s="46"/>
      <c r="M293" s="115"/>
    </row>
    <row r="294" spans="1:14" ht="81" customHeight="1" thickBot="1" x14ac:dyDescent="1.4">
      <c r="B294" s="107"/>
      <c r="C294" s="11" t="s">
        <v>36</v>
      </c>
      <c r="D294" s="102"/>
      <c r="E294" s="116">
        <v>15</v>
      </c>
      <c r="F294" s="116">
        <v>32</v>
      </c>
      <c r="G294" s="116">
        <v>55</v>
      </c>
      <c r="H294" s="117">
        <v>70</v>
      </c>
      <c r="I294" s="104"/>
      <c r="J294" s="118">
        <v>14</v>
      </c>
      <c r="K294" s="118">
        <v>32</v>
      </c>
      <c r="L294" s="118">
        <v>56</v>
      </c>
      <c r="M294" s="119">
        <f>M290/M296*100</f>
        <v>68.78</v>
      </c>
    </row>
    <row r="295" spans="1:14" ht="81" customHeight="1" thickBot="1" x14ac:dyDescent="1.4">
      <c r="B295" s="100"/>
      <c r="C295" s="101" t="s">
        <v>43</v>
      </c>
      <c r="D295" s="102"/>
      <c r="E295" s="103">
        <f>E252+E266</f>
        <v>39.33</v>
      </c>
      <c r="F295" s="103">
        <f>F252+F266</f>
        <v>79.06</v>
      </c>
      <c r="G295" s="103">
        <f>G252+G266</f>
        <v>129.84</v>
      </c>
      <c r="H295" s="103">
        <f>H252+H266</f>
        <v>1246.6600000000001</v>
      </c>
      <c r="I295" s="103"/>
      <c r="J295" s="103">
        <f>J252+J266</f>
        <v>23.41</v>
      </c>
      <c r="K295" s="103">
        <f>K252+K266</f>
        <v>41.739999999999995</v>
      </c>
      <c r="L295" s="103">
        <f>L252+L266</f>
        <v>93.36</v>
      </c>
      <c r="M295" s="106">
        <f>M266+M274</f>
        <v>1204.5999999999999</v>
      </c>
    </row>
    <row r="296" spans="1:14" ht="99" thickBot="1" x14ac:dyDescent="1.4">
      <c r="B296" s="120"/>
      <c r="C296" s="121" t="s">
        <v>37</v>
      </c>
      <c r="D296" s="118"/>
      <c r="E296" s="118"/>
      <c r="F296" s="118"/>
      <c r="G296" s="118"/>
      <c r="H296" s="32">
        <v>2200</v>
      </c>
      <c r="I296" s="104"/>
      <c r="J296" s="31"/>
      <c r="K296" s="31"/>
      <c r="L296" s="31"/>
      <c r="M296" s="33">
        <v>2700</v>
      </c>
    </row>
    <row r="297" spans="1:14" ht="99" thickBot="1" x14ac:dyDescent="1.4">
      <c r="A297" s="85"/>
      <c r="B297" s="122"/>
      <c r="C297" s="44"/>
      <c r="D297" s="8"/>
      <c r="E297" s="8"/>
      <c r="F297" s="8"/>
      <c r="G297" s="8"/>
      <c r="H297" s="149"/>
      <c r="I297" s="149"/>
      <c r="J297" s="150"/>
      <c r="K297" s="150"/>
      <c r="L297" s="150"/>
      <c r="M297" s="150"/>
      <c r="N297" s="85"/>
    </row>
    <row r="298" spans="1:14" ht="99" thickBot="1" x14ac:dyDescent="1.4">
      <c r="B298" s="191" t="s">
        <v>0</v>
      </c>
      <c r="C298" s="11"/>
      <c r="D298" s="12"/>
      <c r="E298" s="13"/>
      <c r="F298" s="13" t="s">
        <v>7</v>
      </c>
      <c r="G298" s="13"/>
      <c r="H298" s="14"/>
      <c r="I298" s="15"/>
      <c r="J298" s="13"/>
      <c r="K298" s="13" t="s">
        <v>15</v>
      </c>
      <c r="L298" s="13"/>
      <c r="M298" s="14"/>
    </row>
    <row r="299" spans="1:14" ht="409.6" thickBot="1" x14ac:dyDescent="1.4">
      <c r="B299" s="192"/>
      <c r="C299" s="16" t="s">
        <v>1</v>
      </c>
      <c r="D299" s="124" t="s">
        <v>27</v>
      </c>
      <c r="E299" s="125" t="s">
        <v>28</v>
      </c>
      <c r="F299" s="125" t="s">
        <v>29</v>
      </c>
      <c r="G299" s="125" t="s">
        <v>30</v>
      </c>
      <c r="H299" s="19" t="s">
        <v>26</v>
      </c>
      <c r="I299" s="124" t="s">
        <v>27</v>
      </c>
      <c r="J299" s="125" t="s">
        <v>28</v>
      </c>
      <c r="K299" s="125" t="s">
        <v>29</v>
      </c>
      <c r="L299" s="18" t="s">
        <v>30</v>
      </c>
      <c r="M299" s="19" t="s">
        <v>26</v>
      </c>
    </row>
    <row r="300" spans="1:14" ht="99" thickBot="1" x14ac:dyDescent="1.4">
      <c r="B300" s="186" t="s">
        <v>42</v>
      </c>
      <c r="C300" s="187"/>
      <c r="D300" s="187"/>
      <c r="E300" s="187"/>
      <c r="F300" s="187"/>
      <c r="G300" s="187"/>
      <c r="H300" s="187"/>
      <c r="I300" s="187"/>
      <c r="J300" s="187"/>
      <c r="K300" s="187"/>
      <c r="L300" s="187"/>
      <c r="M300" s="188"/>
    </row>
    <row r="301" spans="1:14" ht="99" thickBot="1" x14ac:dyDescent="1.4">
      <c r="B301" s="186" t="s">
        <v>32</v>
      </c>
      <c r="C301" s="187"/>
      <c r="D301" s="187"/>
      <c r="E301" s="187"/>
      <c r="F301" s="187"/>
      <c r="G301" s="187"/>
      <c r="H301" s="187"/>
      <c r="I301" s="187"/>
      <c r="J301" s="187"/>
      <c r="K301" s="187"/>
      <c r="L301" s="187"/>
      <c r="M301" s="188"/>
    </row>
    <row r="302" spans="1:14" ht="99" thickBot="1" x14ac:dyDescent="1.4">
      <c r="B302" s="186" t="s">
        <v>50</v>
      </c>
      <c r="C302" s="187"/>
      <c r="D302" s="187"/>
      <c r="E302" s="187"/>
      <c r="F302" s="187"/>
      <c r="G302" s="187"/>
      <c r="H302" s="187"/>
      <c r="I302" s="189"/>
      <c r="J302" s="189"/>
      <c r="K302" s="189"/>
      <c r="L302" s="189"/>
      <c r="M302" s="190"/>
    </row>
    <row r="303" spans="1:14" x14ac:dyDescent="1.35">
      <c r="B303" s="43"/>
      <c r="C303" s="44"/>
      <c r="D303" s="45"/>
      <c r="E303" s="46"/>
      <c r="F303" s="46"/>
      <c r="G303" s="46"/>
      <c r="H303" s="47"/>
      <c r="I303" s="48"/>
      <c r="J303" s="49"/>
      <c r="K303" s="49"/>
      <c r="L303" s="49"/>
      <c r="M303" s="50"/>
    </row>
    <row r="304" spans="1:14" s="85" customFormat="1" x14ac:dyDescent="1.35">
      <c r="A304" s="2"/>
      <c r="B304" s="20" t="s">
        <v>3</v>
      </c>
      <c r="C304" s="21" t="s">
        <v>86</v>
      </c>
      <c r="D304" s="1">
        <v>50</v>
      </c>
      <c r="E304" s="22">
        <v>6.7</v>
      </c>
      <c r="F304" s="22">
        <v>9.1999999999999993</v>
      </c>
      <c r="G304" s="22">
        <v>7.1</v>
      </c>
      <c r="H304" s="22">
        <v>138</v>
      </c>
      <c r="I304" s="1"/>
      <c r="J304" s="22"/>
      <c r="K304" s="22"/>
      <c r="L304" s="22"/>
      <c r="M304" s="23"/>
      <c r="N304" s="2"/>
    </row>
    <row r="305" spans="2:13" ht="196.5" x14ac:dyDescent="1.35">
      <c r="B305" s="20" t="s">
        <v>72</v>
      </c>
      <c r="C305" s="21" t="s">
        <v>73</v>
      </c>
      <c r="D305" s="1">
        <v>125</v>
      </c>
      <c r="E305" s="22">
        <v>2.6</v>
      </c>
      <c r="F305" s="22">
        <v>7.1</v>
      </c>
      <c r="G305" s="22">
        <v>18.8</v>
      </c>
      <c r="H305" s="51">
        <v>150</v>
      </c>
      <c r="I305" s="24"/>
      <c r="J305" s="22"/>
      <c r="K305" s="22"/>
      <c r="L305" s="22"/>
      <c r="M305" s="23"/>
    </row>
    <row r="306" spans="2:13" ht="407.25" customHeight="1" x14ac:dyDescent="1.35">
      <c r="B306" s="20" t="s">
        <v>47</v>
      </c>
      <c r="C306" s="21" t="s">
        <v>48</v>
      </c>
      <c r="D306" s="1" t="s">
        <v>49</v>
      </c>
      <c r="E306" s="22">
        <v>0.25</v>
      </c>
      <c r="F306" s="22">
        <v>0.05</v>
      </c>
      <c r="G306" s="22">
        <v>12</v>
      </c>
      <c r="H306" s="23">
        <v>51.5</v>
      </c>
      <c r="I306" s="24"/>
      <c r="J306" s="22"/>
      <c r="K306" s="22"/>
      <c r="L306" s="22"/>
      <c r="M306" s="23"/>
    </row>
    <row r="307" spans="2:13" ht="118.5" customHeight="1" x14ac:dyDescent="1.35">
      <c r="B307" s="20"/>
      <c r="C307" s="21" t="s">
        <v>118</v>
      </c>
      <c r="D307" s="1">
        <v>30</v>
      </c>
      <c r="E307" s="22">
        <v>2.4300000000000002</v>
      </c>
      <c r="F307" s="22">
        <v>0.12</v>
      </c>
      <c r="G307" s="22">
        <v>15.84</v>
      </c>
      <c r="H307" s="51">
        <v>74.400000000000006</v>
      </c>
      <c r="I307" s="1"/>
      <c r="J307" s="22"/>
      <c r="K307" s="22"/>
      <c r="L307" s="22"/>
      <c r="M307" s="23"/>
    </row>
    <row r="308" spans="2:13" ht="118.5" customHeight="1" x14ac:dyDescent="1.35">
      <c r="B308" s="20" t="s">
        <v>89</v>
      </c>
      <c r="C308" s="21" t="s">
        <v>21</v>
      </c>
      <c r="D308" s="1">
        <v>130</v>
      </c>
      <c r="E308" s="22">
        <v>0.52</v>
      </c>
      <c r="F308" s="22">
        <v>0.52</v>
      </c>
      <c r="G308" s="22">
        <v>12.74</v>
      </c>
      <c r="H308" s="51">
        <v>58.5</v>
      </c>
      <c r="I308" s="1"/>
      <c r="J308" s="22"/>
      <c r="K308" s="22"/>
      <c r="L308" s="22"/>
      <c r="M308" s="23"/>
    </row>
    <row r="309" spans="2:13" ht="118.5" customHeight="1" thickBot="1" x14ac:dyDescent="1.4">
      <c r="B309" s="20"/>
      <c r="C309" s="21"/>
      <c r="D309" s="1"/>
      <c r="E309" s="22"/>
      <c r="F309" s="22"/>
      <c r="G309" s="22"/>
      <c r="H309" s="51"/>
      <c r="I309" s="1"/>
      <c r="J309" s="22"/>
      <c r="K309" s="22"/>
      <c r="L309" s="22"/>
      <c r="M309" s="23"/>
    </row>
    <row r="310" spans="2:13" ht="99" thickBot="1" x14ac:dyDescent="1.4">
      <c r="B310" s="28"/>
      <c r="C310" s="29" t="s">
        <v>33</v>
      </c>
      <c r="D310" s="30"/>
      <c r="E310" s="31">
        <f>SUM(E304:E309)</f>
        <v>12.5</v>
      </c>
      <c r="F310" s="31">
        <f>SUM(F304:F309)</f>
        <v>16.989999999999998</v>
      </c>
      <c r="G310" s="31">
        <f>SUM(G304:G309)</f>
        <v>66.47999999999999</v>
      </c>
      <c r="H310" s="32">
        <f>SUM(H304:H309)</f>
        <v>472.4</v>
      </c>
      <c r="I310" s="30"/>
      <c r="J310" s="31"/>
      <c r="K310" s="31"/>
      <c r="L310" s="31"/>
      <c r="M310" s="33"/>
    </row>
    <row r="311" spans="2:13" ht="99" thickBot="1" x14ac:dyDescent="1.4">
      <c r="B311" s="34"/>
      <c r="C311" s="35"/>
      <c r="D311" s="36"/>
      <c r="E311" s="37"/>
      <c r="F311" s="37"/>
      <c r="G311" s="37"/>
      <c r="H311" s="38"/>
      <c r="I311" s="39"/>
      <c r="J311" s="40"/>
      <c r="K311" s="40"/>
      <c r="L311" s="40"/>
      <c r="M311" s="41"/>
    </row>
    <row r="312" spans="2:13" ht="99" thickBot="1" x14ac:dyDescent="1.4">
      <c r="B312" s="34"/>
      <c r="C312" s="35" t="s">
        <v>46</v>
      </c>
      <c r="D312" s="36"/>
      <c r="E312" s="37"/>
      <c r="F312" s="37"/>
      <c r="G312" s="37"/>
      <c r="H312" s="38">
        <f>H310/H352*100</f>
        <v>21.472727272727273</v>
      </c>
      <c r="I312" s="39"/>
      <c r="J312" s="40"/>
      <c r="K312" s="40"/>
      <c r="L312" s="40"/>
      <c r="M312" s="42"/>
    </row>
    <row r="313" spans="2:13" ht="99" thickBot="1" x14ac:dyDescent="1.4">
      <c r="B313" s="186" t="s">
        <v>23</v>
      </c>
      <c r="C313" s="187"/>
      <c r="D313" s="187"/>
      <c r="E313" s="187"/>
      <c r="F313" s="187"/>
      <c r="G313" s="187"/>
      <c r="H313" s="187"/>
      <c r="I313" s="189"/>
      <c r="J313" s="189"/>
      <c r="K313" s="189"/>
      <c r="L313" s="189"/>
      <c r="M313" s="190"/>
    </row>
    <row r="314" spans="2:13" x14ac:dyDescent="1.35">
      <c r="B314" s="43"/>
      <c r="C314" s="44"/>
      <c r="D314" s="45"/>
      <c r="E314" s="46"/>
      <c r="F314" s="46"/>
      <c r="G314" s="46"/>
      <c r="H314" s="47"/>
      <c r="I314" s="48"/>
      <c r="J314" s="49"/>
      <c r="K314" s="49"/>
      <c r="L314" s="49"/>
      <c r="M314" s="50"/>
    </row>
    <row r="315" spans="2:13" x14ac:dyDescent="1.35">
      <c r="B315" s="20" t="s">
        <v>141</v>
      </c>
      <c r="C315" s="21" t="s">
        <v>142</v>
      </c>
      <c r="D315" s="1">
        <v>60</v>
      </c>
      <c r="E315" s="22">
        <v>1.44</v>
      </c>
      <c r="F315" s="22">
        <v>3.06</v>
      </c>
      <c r="G315" s="22">
        <v>6.78</v>
      </c>
      <c r="H315" s="22">
        <v>60.6</v>
      </c>
      <c r="I315" s="1">
        <v>80</v>
      </c>
      <c r="J315" s="174">
        <v>1.92</v>
      </c>
      <c r="K315" s="174">
        <v>4.08</v>
      </c>
      <c r="L315" s="174">
        <v>9.0399999999999991</v>
      </c>
      <c r="M315" s="23">
        <v>80.8</v>
      </c>
    </row>
    <row r="316" spans="2:13" ht="196.5" x14ac:dyDescent="1.35">
      <c r="B316" s="20" t="s">
        <v>76</v>
      </c>
      <c r="C316" s="21" t="s">
        <v>98</v>
      </c>
      <c r="D316" s="1">
        <v>200</v>
      </c>
      <c r="E316" s="22">
        <v>2.2000000000000002</v>
      </c>
      <c r="F316" s="22">
        <v>3.4</v>
      </c>
      <c r="G316" s="22">
        <v>15.4</v>
      </c>
      <c r="H316" s="51">
        <v>100</v>
      </c>
      <c r="I316" s="1">
        <v>200</v>
      </c>
      <c r="J316" s="174">
        <v>2.2000000000000002</v>
      </c>
      <c r="K316" s="174">
        <v>3.4</v>
      </c>
      <c r="L316" s="174">
        <v>15.4</v>
      </c>
      <c r="M316" s="23">
        <v>100</v>
      </c>
    </row>
    <row r="317" spans="2:13" ht="81" customHeight="1" x14ac:dyDescent="1.35">
      <c r="B317" s="20" t="s">
        <v>51</v>
      </c>
      <c r="C317" s="21" t="s">
        <v>54</v>
      </c>
      <c r="D317" s="1">
        <v>60</v>
      </c>
      <c r="E317" s="22">
        <v>8.4</v>
      </c>
      <c r="F317" s="22">
        <v>14.2</v>
      </c>
      <c r="G317" s="22">
        <v>1.8</v>
      </c>
      <c r="H317" s="22">
        <v>168.9</v>
      </c>
      <c r="I317" s="1">
        <v>75</v>
      </c>
      <c r="J317" s="174">
        <v>10.5</v>
      </c>
      <c r="K317" s="174">
        <v>17.8</v>
      </c>
      <c r="L317" s="174">
        <v>2.2000000000000002</v>
      </c>
      <c r="M317" s="23">
        <v>211.1</v>
      </c>
    </row>
    <row r="318" spans="2:13" ht="81" customHeight="1" x14ac:dyDescent="1.35">
      <c r="B318" s="20" t="s">
        <v>4</v>
      </c>
      <c r="C318" s="21" t="s">
        <v>100</v>
      </c>
      <c r="D318" s="1">
        <v>150</v>
      </c>
      <c r="E318" s="22">
        <v>3</v>
      </c>
      <c r="F318" s="22">
        <v>3.75</v>
      </c>
      <c r="G318" s="22">
        <v>20.399999999999999</v>
      </c>
      <c r="H318" s="22">
        <v>129</v>
      </c>
      <c r="I318" s="24">
        <v>150</v>
      </c>
      <c r="J318" s="174">
        <v>3</v>
      </c>
      <c r="K318" s="174">
        <v>3.75</v>
      </c>
      <c r="L318" s="174">
        <v>20.399999999999999</v>
      </c>
      <c r="M318" s="23">
        <v>129</v>
      </c>
    </row>
    <row r="319" spans="2:13" ht="81" customHeight="1" x14ac:dyDescent="1.35">
      <c r="B319" s="20" t="s">
        <v>5</v>
      </c>
      <c r="C319" s="21" t="s">
        <v>93</v>
      </c>
      <c r="D319" s="1">
        <v>200</v>
      </c>
      <c r="E319" s="22">
        <v>0.2</v>
      </c>
      <c r="F319" s="22">
        <v>0.2</v>
      </c>
      <c r="G319" s="22">
        <v>21.8</v>
      </c>
      <c r="H319" s="51">
        <v>88</v>
      </c>
      <c r="I319" s="24">
        <v>200</v>
      </c>
      <c r="J319" s="174">
        <v>0.2</v>
      </c>
      <c r="K319" s="174">
        <v>0.2</v>
      </c>
      <c r="L319" s="174">
        <v>21.8</v>
      </c>
      <c r="M319" s="23">
        <v>88</v>
      </c>
    </row>
    <row r="320" spans="2:13" ht="118.5" customHeight="1" x14ac:dyDescent="1.35">
      <c r="B320" s="20"/>
      <c r="C320" s="21" t="s">
        <v>6</v>
      </c>
      <c r="D320" s="1">
        <v>30</v>
      </c>
      <c r="E320" s="22">
        <v>1.8</v>
      </c>
      <c r="F320" s="22">
        <v>0.1</v>
      </c>
      <c r="G320" s="22">
        <v>13.1</v>
      </c>
      <c r="H320" s="22">
        <v>60.3</v>
      </c>
      <c r="I320" s="1">
        <v>50</v>
      </c>
      <c r="J320" s="174">
        <v>3</v>
      </c>
      <c r="K320" s="174">
        <v>0.2</v>
      </c>
      <c r="L320" s="174">
        <v>21.8</v>
      </c>
      <c r="M320" s="23">
        <v>100.5</v>
      </c>
    </row>
    <row r="321" spans="2:13" x14ac:dyDescent="1.35">
      <c r="B321" s="20"/>
      <c r="C321" s="21" t="s">
        <v>118</v>
      </c>
      <c r="D321" s="1">
        <v>30</v>
      </c>
      <c r="E321" s="22">
        <v>2.4300000000000002</v>
      </c>
      <c r="F321" s="22">
        <v>0.12</v>
      </c>
      <c r="G321" s="22">
        <v>15.84</v>
      </c>
      <c r="H321" s="22">
        <v>74.400000000000006</v>
      </c>
      <c r="I321" s="1">
        <v>50</v>
      </c>
      <c r="J321" s="174">
        <v>4.0999999999999996</v>
      </c>
      <c r="K321" s="174">
        <v>0.2</v>
      </c>
      <c r="L321" s="174">
        <v>26.4</v>
      </c>
      <c r="M321" s="23">
        <v>124</v>
      </c>
    </row>
    <row r="322" spans="2:13" ht="126" customHeight="1" thickBot="1" x14ac:dyDescent="1.4">
      <c r="B322" s="52"/>
      <c r="C322" s="21"/>
      <c r="D322" s="53"/>
      <c r="E322" s="40"/>
      <c r="F322" s="40"/>
      <c r="G322" s="40"/>
      <c r="H322" s="54"/>
      <c r="I322" s="55"/>
      <c r="J322" s="56"/>
      <c r="K322" s="56"/>
      <c r="L322" s="56"/>
      <c r="M322" s="57"/>
    </row>
    <row r="323" spans="2:13" ht="199.9" customHeight="1" thickBot="1" x14ac:dyDescent="1.4">
      <c r="B323" s="28"/>
      <c r="C323" s="29" t="s">
        <v>33</v>
      </c>
      <c r="D323" s="30"/>
      <c r="E323" s="31">
        <f>SUM(E315:E322)</f>
        <v>19.47</v>
      </c>
      <c r="F323" s="31">
        <f>SUM(F315:F322)</f>
        <v>24.830000000000002</v>
      </c>
      <c r="G323" s="31">
        <f>SUM(G315:G322)</f>
        <v>95.11999999999999</v>
      </c>
      <c r="H323" s="32">
        <f>SUM(H315:H322)</f>
        <v>681.19999999999993</v>
      </c>
      <c r="I323" s="30"/>
      <c r="J323" s="31">
        <f>SUM(J315:J322)</f>
        <v>24.92</v>
      </c>
      <c r="K323" s="31">
        <f>SUM(K315:K322)</f>
        <v>29.63</v>
      </c>
      <c r="L323" s="31">
        <f>SUM(L315:L322)</f>
        <v>117.03999999999999</v>
      </c>
      <c r="M323" s="33">
        <f>SUM(M315:M322)</f>
        <v>833.4</v>
      </c>
    </row>
    <row r="324" spans="2:13" ht="99" thickBot="1" x14ac:dyDescent="1.4">
      <c r="B324" s="34"/>
      <c r="C324" s="35"/>
      <c r="D324" s="36"/>
      <c r="E324" s="37"/>
      <c r="F324" s="37"/>
      <c r="G324" s="37"/>
      <c r="H324" s="38"/>
      <c r="I324" s="39"/>
      <c r="J324" s="40"/>
      <c r="K324" s="40"/>
      <c r="L324" s="40"/>
      <c r="M324" s="41"/>
    </row>
    <row r="325" spans="2:13" ht="99" thickBot="1" x14ac:dyDescent="1.4">
      <c r="B325" s="34"/>
      <c r="C325" s="35" t="s">
        <v>46</v>
      </c>
      <c r="D325" s="36"/>
      <c r="E325" s="37"/>
      <c r="F325" s="37"/>
      <c r="G325" s="37"/>
      <c r="H325" s="38">
        <f>H323/H352*100</f>
        <v>30.963636363636361</v>
      </c>
      <c r="I325" s="39"/>
      <c r="J325" s="40"/>
      <c r="K325" s="40"/>
      <c r="L325" s="40"/>
      <c r="M325" s="42">
        <f>M323/M352*100</f>
        <v>30.866666666666664</v>
      </c>
    </row>
    <row r="326" spans="2:13" ht="99" thickBot="1" x14ac:dyDescent="1.4">
      <c r="B326" s="183" t="s">
        <v>24</v>
      </c>
      <c r="C326" s="184"/>
      <c r="D326" s="184"/>
      <c r="E326" s="184"/>
      <c r="F326" s="184"/>
      <c r="G326" s="184"/>
      <c r="H326" s="184"/>
      <c r="I326" s="184"/>
      <c r="J326" s="184"/>
      <c r="K326" s="184"/>
      <c r="L326" s="184"/>
      <c r="M326" s="185"/>
    </row>
    <row r="327" spans="2:13" x14ac:dyDescent="1.35">
      <c r="B327" s="58"/>
      <c r="C327" s="44"/>
      <c r="D327" s="59"/>
      <c r="E327" s="60"/>
      <c r="F327" s="60"/>
      <c r="G327" s="60"/>
      <c r="H327" s="61"/>
      <c r="I327" s="62"/>
      <c r="J327" s="63"/>
      <c r="K327" s="63"/>
      <c r="L327" s="63"/>
      <c r="M327" s="64"/>
    </row>
    <row r="328" spans="2:13" x14ac:dyDescent="1.35">
      <c r="B328" s="65"/>
      <c r="C328" s="21" t="s">
        <v>87</v>
      </c>
      <c r="D328" s="66">
        <v>180</v>
      </c>
      <c r="E328" s="67">
        <v>5.2</v>
      </c>
      <c r="F328" s="67">
        <v>2.7</v>
      </c>
      <c r="G328" s="67">
        <v>28.8</v>
      </c>
      <c r="H328" s="68">
        <v>160.19999999999999</v>
      </c>
      <c r="I328" s="66">
        <v>200</v>
      </c>
      <c r="J328" s="67">
        <v>5.8</v>
      </c>
      <c r="K328" s="67">
        <v>3</v>
      </c>
      <c r="L328" s="67">
        <v>32</v>
      </c>
      <c r="M328" s="68">
        <v>178</v>
      </c>
    </row>
    <row r="329" spans="2:13" x14ac:dyDescent="1.35">
      <c r="B329" s="65"/>
      <c r="C329" s="21" t="s">
        <v>99</v>
      </c>
      <c r="D329" s="69">
        <v>50</v>
      </c>
      <c r="E329" s="70">
        <v>3.5</v>
      </c>
      <c r="F329" s="70">
        <v>7</v>
      </c>
      <c r="G329" s="70">
        <v>37</v>
      </c>
      <c r="H329" s="70">
        <v>225</v>
      </c>
      <c r="I329" s="69">
        <v>50</v>
      </c>
      <c r="J329" s="70">
        <v>3.5</v>
      </c>
      <c r="K329" s="70">
        <v>7</v>
      </c>
      <c r="L329" s="70">
        <v>37</v>
      </c>
      <c r="M329" s="71">
        <v>225</v>
      </c>
    </row>
    <row r="330" spans="2:13" ht="81" customHeight="1" thickBot="1" x14ac:dyDescent="1.4">
      <c r="B330" s="58"/>
      <c r="C330" s="44"/>
      <c r="D330" s="128"/>
      <c r="E330" s="129"/>
      <c r="F330" s="129"/>
      <c r="G330" s="129"/>
      <c r="H330" s="130"/>
      <c r="I330" s="89"/>
      <c r="J330" s="131"/>
      <c r="K330" s="131"/>
      <c r="L330" s="131"/>
      <c r="M330" s="132"/>
    </row>
    <row r="331" spans="2:13" ht="81" customHeight="1" thickBot="1" x14ac:dyDescent="1.4">
      <c r="B331" s="72"/>
      <c r="C331" s="29" t="s">
        <v>33</v>
      </c>
      <c r="D331" s="73"/>
      <c r="E331" s="74">
        <f>SUM(E328:E330)</f>
        <v>8.6999999999999993</v>
      </c>
      <c r="F331" s="74">
        <f>SUM(F328:F330)</f>
        <v>9.6999999999999993</v>
      </c>
      <c r="G331" s="74">
        <f>SUM(G328:G330)</f>
        <v>65.8</v>
      </c>
      <c r="H331" s="75">
        <f>SUM(H328:H330)</f>
        <v>385.2</v>
      </c>
      <c r="I331" s="76"/>
      <c r="J331" s="74">
        <f>SUM(J328:J330)</f>
        <v>9.3000000000000007</v>
      </c>
      <c r="K331" s="74">
        <f>SUM(K328:K330)</f>
        <v>10</v>
      </c>
      <c r="L331" s="74">
        <f>SUM(L328:L330)</f>
        <v>69</v>
      </c>
      <c r="M331" s="75">
        <f>SUM(M328:M330)</f>
        <v>403</v>
      </c>
    </row>
    <row r="332" spans="2:13" ht="81" customHeight="1" thickBot="1" x14ac:dyDescent="1.4">
      <c r="B332" s="34"/>
      <c r="C332" s="35"/>
      <c r="D332" s="36"/>
      <c r="E332" s="37"/>
      <c r="F332" s="37"/>
      <c r="G332" s="37"/>
      <c r="H332" s="38"/>
      <c r="I332" s="39"/>
      <c r="J332" s="40"/>
      <c r="K332" s="40"/>
      <c r="L332" s="40"/>
      <c r="M332" s="41"/>
    </row>
    <row r="333" spans="2:13" ht="99" thickBot="1" x14ac:dyDescent="1.4">
      <c r="B333" s="34"/>
      <c r="C333" s="35" t="s">
        <v>46</v>
      </c>
      <c r="D333" s="36"/>
      <c r="E333" s="37"/>
      <c r="F333" s="37"/>
      <c r="G333" s="37"/>
      <c r="H333" s="38">
        <f>H331/H352*100</f>
        <v>17.509090909090908</v>
      </c>
      <c r="I333" s="39"/>
      <c r="J333" s="40"/>
      <c r="K333" s="40"/>
      <c r="L333" s="40"/>
      <c r="M333" s="42">
        <f>M331/M352*100</f>
        <v>14.925925925925926</v>
      </c>
    </row>
    <row r="334" spans="2:13" ht="99" thickBot="1" x14ac:dyDescent="1.4">
      <c r="B334" s="186" t="s">
        <v>25</v>
      </c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8"/>
    </row>
    <row r="335" spans="2:13" x14ac:dyDescent="1.35">
      <c r="B335" s="58"/>
      <c r="C335" s="44"/>
      <c r="D335" s="59"/>
      <c r="E335" s="60"/>
      <c r="F335" s="60"/>
      <c r="G335" s="60"/>
      <c r="H335" s="133"/>
      <c r="I335" s="134"/>
      <c r="J335" s="135"/>
      <c r="K335" s="135"/>
      <c r="L335" s="135"/>
      <c r="M335" s="136"/>
    </row>
    <row r="336" spans="2:13" x14ac:dyDescent="1.35">
      <c r="B336" s="20" t="s">
        <v>3</v>
      </c>
      <c r="C336" s="21" t="s">
        <v>86</v>
      </c>
      <c r="D336" s="1"/>
      <c r="E336" s="22"/>
      <c r="F336" s="22"/>
      <c r="G336" s="22"/>
      <c r="H336" s="22"/>
      <c r="I336" s="1">
        <v>75</v>
      </c>
      <c r="J336" s="174">
        <v>10.050000000000001</v>
      </c>
      <c r="K336" s="174">
        <v>13.8</v>
      </c>
      <c r="L336" s="174">
        <v>10.65</v>
      </c>
      <c r="M336" s="23">
        <v>207</v>
      </c>
    </row>
    <row r="337" spans="2:13" ht="196.5" x14ac:dyDescent="1.35">
      <c r="B337" s="20" t="s">
        <v>72</v>
      </c>
      <c r="C337" s="21" t="s">
        <v>73</v>
      </c>
      <c r="D337" s="1"/>
      <c r="E337" s="22"/>
      <c r="F337" s="22"/>
      <c r="G337" s="22"/>
      <c r="H337" s="51"/>
      <c r="I337" s="24">
        <v>150</v>
      </c>
      <c r="J337" s="174">
        <v>3.12</v>
      </c>
      <c r="K337" s="174">
        <v>8.52</v>
      </c>
      <c r="L337" s="174">
        <v>22.56</v>
      </c>
      <c r="M337" s="23">
        <v>180</v>
      </c>
    </row>
    <row r="338" spans="2:13" ht="91.15" customHeight="1" x14ac:dyDescent="1.35">
      <c r="B338" s="20" t="s">
        <v>47</v>
      </c>
      <c r="C338" s="21" t="s">
        <v>48</v>
      </c>
      <c r="D338" s="1"/>
      <c r="E338" s="22"/>
      <c r="F338" s="22"/>
      <c r="G338" s="22"/>
      <c r="H338" s="51"/>
      <c r="I338" s="1" t="s">
        <v>49</v>
      </c>
      <c r="J338" s="174">
        <v>0.25</v>
      </c>
      <c r="K338" s="174">
        <v>0.05</v>
      </c>
      <c r="L338" s="174">
        <v>12</v>
      </c>
      <c r="M338" s="23">
        <v>51.5</v>
      </c>
    </row>
    <row r="339" spans="2:13" ht="81" customHeight="1" x14ac:dyDescent="1.35">
      <c r="B339" s="20"/>
      <c r="C339" s="21" t="s">
        <v>88</v>
      </c>
      <c r="D339" s="1"/>
      <c r="E339" s="22"/>
      <c r="F339" s="22"/>
      <c r="G339" s="22"/>
      <c r="H339" s="51"/>
      <c r="I339" s="1">
        <v>30</v>
      </c>
      <c r="J339" s="174">
        <v>2.4</v>
      </c>
      <c r="K339" s="174">
        <v>0.5</v>
      </c>
      <c r="L339" s="174">
        <v>16.2</v>
      </c>
      <c r="M339" s="23">
        <v>79.8</v>
      </c>
    </row>
    <row r="340" spans="2:13" ht="81" customHeight="1" x14ac:dyDescent="1.35">
      <c r="B340" s="20" t="s">
        <v>89</v>
      </c>
      <c r="C340" s="21" t="s">
        <v>21</v>
      </c>
      <c r="D340" s="1"/>
      <c r="E340" s="22"/>
      <c r="F340" s="22"/>
      <c r="G340" s="22"/>
      <c r="H340" s="23"/>
      <c r="I340" s="1">
        <v>200</v>
      </c>
      <c r="J340" s="174">
        <v>0.8</v>
      </c>
      <c r="K340" s="174">
        <v>0.8</v>
      </c>
      <c r="L340" s="174">
        <v>19.600000000000001</v>
      </c>
      <c r="M340" s="23">
        <v>90</v>
      </c>
    </row>
    <row r="341" spans="2:13" ht="91.15" customHeight="1" thickBot="1" x14ac:dyDescent="1.4">
      <c r="B341" s="65"/>
      <c r="C341" s="21"/>
      <c r="D341" s="59"/>
      <c r="E341" s="151"/>
      <c r="F341" s="151"/>
      <c r="G341" s="151"/>
      <c r="H341" s="152"/>
      <c r="I341" s="93"/>
      <c r="J341" s="147"/>
      <c r="K341" s="147"/>
      <c r="L341" s="147"/>
      <c r="M341" s="148"/>
    </row>
    <row r="342" spans="2:13" ht="99" thickBot="1" x14ac:dyDescent="1.4">
      <c r="B342" s="72"/>
      <c r="C342" s="29" t="s">
        <v>33</v>
      </c>
      <c r="D342" s="73"/>
      <c r="E342" s="74"/>
      <c r="F342" s="74"/>
      <c r="G342" s="74"/>
      <c r="H342" s="138"/>
      <c r="I342" s="73"/>
      <c r="J342" s="74">
        <f>SUM(J336:J341)</f>
        <v>16.62</v>
      </c>
      <c r="K342" s="74">
        <f>SUM(K336:K341)</f>
        <v>23.67</v>
      </c>
      <c r="L342" s="74">
        <f>SUM(L336:L341)</f>
        <v>81.009999999999991</v>
      </c>
      <c r="M342" s="75">
        <f>SUM(M336:M341)</f>
        <v>608.29999999999995</v>
      </c>
    </row>
    <row r="343" spans="2:13" ht="99" thickBot="1" x14ac:dyDescent="1.4">
      <c r="B343" s="34"/>
      <c r="C343" s="35"/>
      <c r="D343" s="36"/>
      <c r="E343" s="37"/>
      <c r="F343" s="37"/>
      <c r="G343" s="37"/>
      <c r="H343" s="38"/>
      <c r="I343" s="36"/>
      <c r="J343" s="37"/>
      <c r="K343" s="37"/>
      <c r="L343" s="37"/>
      <c r="M343" s="42"/>
    </row>
    <row r="344" spans="2:13" ht="99" thickBot="1" x14ac:dyDescent="1.4">
      <c r="B344" s="34"/>
      <c r="C344" s="35" t="s">
        <v>46</v>
      </c>
      <c r="D344" s="36"/>
      <c r="E344" s="37"/>
      <c r="F344" s="37"/>
      <c r="G344" s="37"/>
      <c r="H344" s="38"/>
      <c r="I344" s="36"/>
      <c r="J344" s="37"/>
      <c r="K344" s="37"/>
      <c r="L344" s="37"/>
      <c r="M344" s="42">
        <f>M342/M352*100</f>
        <v>22.529629629629628</v>
      </c>
    </row>
    <row r="345" spans="2:13" ht="99" thickBot="1" x14ac:dyDescent="1.4">
      <c r="B345" s="72"/>
      <c r="C345" s="29"/>
      <c r="D345" s="73"/>
      <c r="E345" s="97"/>
      <c r="F345" s="97"/>
      <c r="G345" s="97"/>
      <c r="H345" s="98"/>
      <c r="I345" s="73"/>
      <c r="J345" s="97"/>
      <c r="K345" s="97"/>
      <c r="L345" s="97"/>
      <c r="M345" s="99"/>
    </row>
    <row r="346" spans="2:13" ht="295.5" thickBot="1" x14ac:dyDescent="1.4">
      <c r="B346" s="100"/>
      <c r="C346" s="101" t="s">
        <v>35</v>
      </c>
      <c r="D346" s="102"/>
      <c r="E346" s="103">
        <f>E310+E323+E331</f>
        <v>40.67</v>
      </c>
      <c r="F346" s="103">
        <f>F310+F323+F331</f>
        <v>51.519999999999996</v>
      </c>
      <c r="G346" s="103">
        <f>G310+G323+G331</f>
        <v>227.39999999999998</v>
      </c>
      <c r="H346" s="103">
        <f>H310+H323+H331</f>
        <v>1538.8</v>
      </c>
      <c r="I346" s="104"/>
      <c r="J346" s="105">
        <f>J323+J331+J342</f>
        <v>50.84</v>
      </c>
      <c r="K346" s="105">
        <f>K323+K331+K342</f>
        <v>63.3</v>
      </c>
      <c r="L346" s="105">
        <f>L323+L331+L342</f>
        <v>267.04999999999995</v>
      </c>
      <c r="M346" s="106">
        <f>M323+M331+M342</f>
        <v>1844.7</v>
      </c>
    </row>
    <row r="347" spans="2:13" ht="99" thickBot="1" x14ac:dyDescent="1.4">
      <c r="B347" s="107"/>
      <c r="C347" s="11"/>
      <c r="D347" s="102"/>
      <c r="E347" s="108"/>
      <c r="F347" s="108"/>
      <c r="G347" s="108"/>
      <c r="H347" s="109"/>
      <c r="I347" s="102"/>
      <c r="J347" s="108"/>
      <c r="K347" s="108"/>
      <c r="L347" s="108"/>
      <c r="M347" s="110"/>
    </row>
    <row r="348" spans="2:13" ht="99" thickBot="1" x14ac:dyDescent="1.4">
      <c r="B348" s="111"/>
      <c r="C348" s="112" t="s">
        <v>34</v>
      </c>
      <c r="D348" s="104"/>
      <c r="E348" s="31">
        <f>E346*4</f>
        <v>162.68</v>
      </c>
      <c r="F348" s="31">
        <f>F346*9</f>
        <v>463.67999999999995</v>
      </c>
      <c r="G348" s="31">
        <f>G346*4</f>
        <v>909.59999999999991</v>
      </c>
      <c r="H348" s="32">
        <f>E348+F348+G348</f>
        <v>1535.9599999999998</v>
      </c>
      <c r="I348" s="104"/>
      <c r="J348" s="31">
        <f>J346*4</f>
        <v>203.36</v>
      </c>
      <c r="K348" s="31">
        <f>K346*9</f>
        <v>569.69999999999993</v>
      </c>
      <c r="L348" s="31">
        <f>L346*4</f>
        <v>1068.1999999999998</v>
      </c>
      <c r="M348" s="33">
        <f>J348+K348+L348</f>
        <v>1841.2599999999998</v>
      </c>
    </row>
    <row r="349" spans="2:13" ht="99" thickBot="1" x14ac:dyDescent="1.4">
      <c r="B349" s="113"/>
      <c r="C349" s="114"/>
      <c r="D349" s="45"/>
      <c r="E349" s="46"/>
      <c r="F349" s="46"/>
      <c r="G349" s="46"/>
      <c r="H349" s="47"/>
      <c r="I349" s="45"/>
      <c r="J349" s="46"/>
      <c r="K349" s="46"/>
      <c r="L349" s="46"/>
      <c r="M349" s="115"/>
    </row>
    <row r="350" spans="2:13" ht="81" customHeight="1" thickBot="1" x14ac:dyDescent="1.4">
      <c r="B350" s="107"/>
      <c r="C350" s="11" t="s">
        <v>36</v>
      </c>
      <c r="D350" s="102"/>
      <c r="E350" s="116">
        <f>E348/H348*100</f>
        <v>10.591421651605511</v>
      </c>
      <c r="F350" s="116">
        <f>F348/H348*100</f>
        <v>30.188286153285244</v>
      </c>
      <c r="G350" s="116">
        <f>G348/H348*100</f>
        <v>59.220292195109245</v>
      </c>
      <c r="H350" s="117">
        <f>H346/H352*100</f>
        <v>69.945454545454538</v>
      </c>
      <c r="I350" s="104"/>
      <c r="J350" s="118">
        <f>J348/M348*100</f>
        <v>11.044610755678178</v>
      </c>
      <c r="K350" s="118">
        <f>K348/M348*100</f>
        <v>30.940768821350595</v>
      </c>
      <c r="L350" s="118">
        <f>L348/M348*100</f>
        <v>58.01462042297122</v>
      </c>
      <c r="M350" s="119">
        <f>M346/M352*100</f>
        <v>68.322222222222223</v>
      </c>
    </row>
    <row r="351" spans="2:13" ht="81" customHeight="1" thickBot="1" x14ac:dyDescent="1.4">
      <c r="B351" s="100"/>
      <c r="C351" s="101" t="s">
        <v>43</v>
      </c>
      <c r="D351" s="102"/>
      <c r="E351" s="103">
        <f>E310+E323</f>
        <v>31.97</v>
      </c>
      <c r="F351" s="103">
        <v>46.2</v>
      </c>
      <c r="G351" s="103">
        <v>163.5</v>
      </c>
      <c r="H351" s="103">
        <f>H310+H323</f>
        <v>1153.5999999999999</v>
      </c>
      <c r="I351" s="103"/>
      <c r="J351" s="103">
        <f>J310+J323</f>
        <v>24.92</v>
      </c>
      <c r="K351" s="103">
        <v>32.9</v>
      </c>
      <c r="L351" s="103">
        <v>110.2</v>
      </c>
      <c r="M351" s="106">
        <f>M323+M331</f>
        <v>1236.4000000000001</v>
      </c>
    </row>
    <row r="352" spans="2:13" ht="99" thickBot="1" x14ac:dyDescent="1.4">
      <c r="B352" s="120"/>
      <c r="C352" s="121" t="s">
        <v>37</v>
      </c>
      <c r="D352" s="118"/>
      <c r="E352" s="118"/>
      <c r="F352" s="118"/>
      <c r="G352" s="118"/>
      <c r="H352" s="32">
        <v>2200</v>
      </c>
      <c r="I352" s="104"/>
      <c r="J352" s="31"/>
      <c r="K352" s="31"/>
      <c r="L352" s="31"/>
      <c r="M352" s="33">
        <v>2700</v>
      </c>
    </row>
    <row r="353" spans="1:14" x14ac:dyDescent="1.35">
      <c r="B353" s="122"/>
      <c r="C353" s="44"/>
      <c r="D353" s="8"/>
      <c r="E353" s="8"/>
      <c r="F353" s="8"/>
      <c r="G353" s="8"/>
      <c r="H353" s="123"/>
      <c r="I353" s="8"/>
      <c r="J353" s="123"/>
      <c r="K353" s="123"/>
      <c r="L353" s="123"/>
      <c r="M353" s="123"/>
    </row>
    <row r="354" spans="1:14" ht="99" thickBot="1" x14ac:dyDescent="1.4">
      <c r="A354" s="85"/>
      <c r="B354" s="122"/>
      <c r="C354" s="44"/>
      <c r="D354" s="8"/>
      <c r="E354" s="8"/>
      <c r="F354" s="8"/>
      <c r="G354" s="8"/>
      <c r="H354" s="123"/>
      <c r="I354" s="8"/>
      <c r="J354" s="123"/>
      <c r="K354" s="123"/>
      <c r="L354" s="123"/>
      <c r="M354" s="123"/>
      <c r="N354" s="85"/>
    </row>
    <row r="355" spans="1:14" ht="99" thickBot="1" x14ac:dyDescent="1.4">
      <c r="B355" s="191" t="s">
        <v>0</v>
      </c>
      <c r="C355" s="11"/>
      <c r="D355" s="12"/>
      <c r="E355" s="13"/>
      <c r="F355" s="13" t="s">
        <v>7</v>
      </c>
      <c r="G355" s="13"/>
      <c r="H355" s="14"/>
      <c r="I355" s="15"/>
      <c r="J355" s="13"/>
      <c r="K355" s="13" t="s">
        <v>15</v>
      </c>
      <c r="L355" s="13"/>
      <c r="M355" s="14"/>
    </row>
    <row r="356" spans="1:14" ht="409.6" thickBot="1" x14ac:dyDescent="1.4">
      <c r="B356" s="192"/>
      <c r="C356" s="16" t="s">
        <v>1</v>
      </c>
      <c r="D356" s="124" t="s">
        <v>27</v>
      </c>
      <c r="E356" s="125" t="s">
        <v>28</v>
      </c>
      <c r="F356" s="125" t="s">
        <v>29</v>
      </c>
      <c r="G356" s="125" t="s">
        <v>30</v>
      </c>
      <c r="H356" s="19" t="s">
        <v>26</v>
      </c>
      <c r="I356" s="124" t="s">
        <v>27</v>
      </c>
      <c r="J356" s="125" t="s">
        <v>28</v>
      </c>
      <c r="K356" s="125" t="s">
        <v>29</v>
      </c>
      <c r="L356" s="18" t="s">
        <v>30</v>
      </c>
      <c r="M356" s="19" t="s">
        <v>26</v>
      </c>
    </row>
    <row r="357" spans="1:14" ht="99" thickBot="1" x14ac:dyDescent="1.4">
      <c r="B357" s="186" t="s">
        <v>42</v>
      </c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8"/>
    </row>
    <row r="358" spans="1:14" ht="99" thickBot="1" x14ac:dyDescent="1.4">
      <c r="B358" s="186" t="s">
        <v>38</v>
      </c>
      <c r="C358" s="187"/>
      <c r="D358" s="187"/>
      <c r="E358" s="187"/>
      <c r="F358" s="187"/>
      <c r="G358" s="187"/>
      <c r="H358" s="187"/>
      <c r="I358" s="187"/>
      <c r="J358" s="187"/>
      <c r="K358" s="187"/>
      <c r="L358" s="187"/>
      <c r="M358" s="188"/>
    </row>
    <row r="359" spans="1:14" ht="99" thickBot="1" x14ac:dyDescent="1.4">
      <c r="B359" s="186" t="s">
        <v>50</v>
      </c>
      <c r="C359" s="187"/>
      <c r="D359" s="187"/>
      <c r="E359" s="187"/>
      <c r="F359" s="187"/>
      <c r="G359" s="187"/>
      <c r="H359" s="187"/>
      <c r="I359" s="189"/>
      <c r="J359" s="189"/>
      <c r="K359" s="189"/>
      <c r="L359" s="189"/>
      <c r="M359" s="190"/>
    </row>
    <row r="360" spans="1:14" x14ac:dyDescent="1.35">
      <c r="B360" s="20"/>
      <c r="C360" s="21"/>
      <c r="D360" s="1"/>
      <c r="E360" s="22"/>
      <c r="F360" s="22"/>
      <c r="G360" s="22"/>
      <c r="H360" s="51"/>
      <c r="I360" s="48"/>
      <c r="J360" s="126"/>
      <c r="K360" s="126"/>
      <c r="L360" s="126"/>
      <c r="M360" s="127"/>
    </row>
    <row r="361" spans="1:14" s="85" customFormat="1" x14ac:dyDescent="1.35">
      <c r="A361" s="2"/>
      <c r="B361" s="20" t="s">
        <v>108</v>
      </c>
      <c r="C361" s="21" t="s">
        <v>109</v>
      </c>
      <c r="D361" s="1">
        <v>60</v>
      </c>
      <c r="E361" s="22">
        <v>10.5</v>
      </c>
      <c r="F361" s="22">
        <v>9.6999999999999993</v>
      </c>
      <c r="G361" s="22">
        <v>4</v>
      </c>
      <c r="H361" s="22">
        <v>145</v>
      </c>
      <c r="I361" s="1"/>
      <c r="J361" s="22"/>
      <c r="K361" s="22"/>
      <c r="L361" s="22"/>
      <c r="M361" s="23"/>
      <c r="N361" s="2"/>
    </row>
    <row r="362" spans="1:14" x14ac:dyDescent="1.35">
      <c r="B362" s="20" t="s">
        <v>13</v>
      </c>
      <c r="C362" s="21" t="s">
        <v>102</v>
      </c>
      <c r="D362" s="1">
        <v>100</v>
      </c>
      <c r="E362" s="22">
        <v>2.4</v>
      </c>
      <c r="F362" s="22">
        <v>3.2</v>
      </c>
      <c r="G362" s="22">
        <v>9.5</v>
      </c>
      <c r="H362" s="22">
        <v>76</v>
      </c>
      <c r="I362" s="1"/>
      <c r="J362" s="22"/>
      <c r="K362" s="22"/>
      <c r="L362" s="22"/>
      <c r="M362" s="23"/>
    </row>
    <row r="363" spans="1:14" ht="407.25" customHeight="1" x14ac:dyDescent="1.35">
      <c r="B363" s="20" t="s">
        <v>17</v>
      </c>
      <c r="C363" s="21" t="s">
        <v>58</v>
      </c>
      <c r="D363" s="1">
        <v>200</v>
      </c>
      <c r="E363" s="22">
        <v>0.18</v>
      </c>
      <c r="F363" s="22">
        <v>0.12</v>
      </c>
      <c r="G363" s="22">
        <v>17.04</v>
      </c>
      <c r="H363" s="51">
        <v>70.040000000000006</v>
      </c>
      <c r="I363" s="24"/>
      <c r="J363" s="22"/>
      <c r="K363" s="22"/>
      <c r="L363" s="22"/>
      <c r="M363" s="23"/>
    </row>
    <row r="364" spans="1:14" ht="118.5" customHeight="1" x14ac:dyDescent="1.35">
      <c r="B364" s="20"/>
      <c r="C364" s="21" t="s">
        <v>6</v>
      </c>
      <c r="D364" s="1">
        <v>30</v>
      </c>
      <c r="E364" s="22">
        <v>1.8</v>
      </c>
      <c r="F364" s="22">
        <v>0.1</v>
      </c>
      <c r="G364" s="22">
        <v>13.1</v>
      </c>
      <c r="H364" s="22">
        <v>60.3</v>
      </c>
      <c r="I364" s="1"/>
      <c r="J364" s="22"/>
      <c r="K364" s="22"/>
      <c r="L364" s="22"/>
      <c r="M364" s="23"/>
    </row>
    <row r="365" spans="1:14" ht="118.5" customHeight="1" x14ac:dyDescent="1.35">
      <c r="B365" s="20"/>
      <c r="C365" s="21" t="s">
        <v>118</v>
      </c>
      <c r="D365" s="1">
        <v>15</v>
      </c>
      <c r="E365" s="22">
        <v>1.22</v>
      </c>
      <c r="F365" s="22">
        <v>0.06</v>
      </c>
      <c r="G365" s="22">
        <v>7.92</v>
      </c>
      <c r="H365" s="22">
        <v>37.200000000000003</v>
      </c>
      <c r="I365" s="1"/>
      <c r="J365" s="22"/>
      <c r="K365" s="22"/>
      <c r="L365" s="22"/>
      <c r="M365" s="23"/>
    </row>
    <row r="366" spans="1:14" ht="118.5" customHeight="1" x14ac:dyDescent="1.35">
      <c r="B366" s="20" t="s">
        <v>89</v>
      </c>
      <c r="C366" s="21" t="s">
        <v>21</v>
      </c>
      <c r="D366" s="1">
        <v>150</v>
      </c>
      <c r="E366" s="22">
        <v>0.6</v>
      </c>
      <c r="F366" s="22">
        <v>0.6</v>
      </c>
      <c r="G366" s="22">
        <v>14.8</v>
      </c>
      <c r="H366" s="51">
        <v>67.5</v>
      </c>
      <c r="I366" s="1"/>
      <c r="J366" s="22"/>
      <c r="K366" s="22"/>
      <c r="L366" s="22"/>
      <c r="M366" s="23"/>
    </row>
    <row r="367" spans="1:14" ht="99" thickBot="1" x14ac:dyDescent="1.4">
      <c r="B367" s="20"/>
      <c r="C367" s="21"/>
      <c r="D367" s="1"/>
      <c r="E367" s="22"/>
      <c r="F367" s="22"/>
      <c r="G367" s="22"/>
      <c r="H367" s="51"/>
      <c r="I367" s="1"/>
      <c r="J367" s="22"/>
      <c r="K367" s="22"/>
      <c r="L367" s="22"/>
      <c r="M367" s="23"/>
    </row>
    <row r="368" spans="1:14" ht="99" thickBot="1" x14ac:dyDescent="1.4">
      <c r="B368" s="28"/>
      <c r="C368" s="29" t="s">
        <v>33</v>
      </c>
      <c r="D368" s="30"/>
      <c r="E368" s="31">
        <f>SUM(E360:E367)</f>
        <v>16.700000000000003</v>
      </c>
      <c r="F368" s="31">
        <f>SUM(F360:F367)</f>
        <v>13.779999999999998</v>
      </c>
      <c r="G368" s="31">
        <f>SUM(G360:G367)</f>
        <v>66.36</v>
      </c>
      <c r="H368" s="32">
        <f>SUM(H360:H367)</f>
        <v>456.04</v>
      </c>
      <c r="I368" s="30"/>
      <c r="J368" s="31"/>
      <c r="K368" s="31"/>
      <c r="L368" s="31"/>
      <c r="M368" s="33"/>
    </row>
    <row r="369" spans="2:13" ht="99" thickBot="1" x14ac:dyDescent="1.4">
      <c r="B369" s="34"/>
      <c r="C369" s="35"/>
      <c r="D369" s="36"/>
      <c r="E369" s="37"/>
      <c r="F369" s="37"/>
      <c r="G369" s="37"/>
      <c r="H369" s="38"/>
      <c r="I369" s="39"/>
      <c r="J369" s="40"/>
      <c r="K369" s="40"/>
      <c r="L369" s="40"/>
      <c r="M369" s="41"/>
    </row>
    <row r="370" spans="2:13" ht="99" thickBot="1" x14ac:dyDescent="1.4">
      <c r="B370" s="34"/>
      <c r="C370" s="35" t="s">
        <v>46</v>
      </c>
      <c r="D370" s="36"/>
      <c r="E370" s="37"/>
      <c r="F370" s="37"/>
      <c r="G370" s="37"/>
      <c r="H370" s="38">
        <f>H368/H413*100</f>
        <v>20.72909090909091</v>
      </c>
      <c r="I370" s="39"/>
      <c r="J370" s="40"/>
      <c r="K370" s="40"/>
      <c r="L370" s="40"/>
      <c r="M370" s="42"/>
    </row>
    <row r="371" spans="2:13" ht="99" thickBot="1" x14ac:dyDescent="1.4">
      <c r="B371" s="186" t="s">
        <v>23</v>
      </c>
      <c r="C371" s="187"/>
      <c r="D371" s="187"/>
      <c r="E371" s="187"/>
      <c r="F371" s="187"/>
      <c r="G371" s="187"/>
      <c r="H371" s="187"/>
      <c r="I371" s="189"/>
      <c r="J371" s="189"/>
      <c r="K371" s="189"/>
      <c r="L371" s="189"/>
      <c r="M371" s="190"/>
    </row>
    <row r="372" spans="2:13" x14ac:dyDescent="1.35">
      <c r="B372" s="43"/>
      <c r="C372" s="44"/>
      <c r="D372" s="45"/>
      <c r="E372" s="46"/>
      <c r="F372" s="46"/>
      <c r="G372" s="46"/>
      <c r="H372" s="47"/>
      <c r="I372" s="48"/>
      <c r="J372" s="49"/>
      <c r="K372" s="49"/>
      <c r="L372" s="49"/>
      <c r="M372" s="50"/>
    </row>
    <row r="373" spans="2:13" x14ac:dyDescent="1.35">
      <c r="B373" s="20" t="s">
        <v>77</v>
      </c>
      <c r="C373" s="21" t="s">
        <v>78</v>
      </c>
      <c r="D373" s="1">
        <v>80</v>
      </c>
      <c r="E373" s="22">
        <v>0.5</v>
      </c>
      <c r="F373" s="22">
        <v>3.8</v>
      </c>
      <c r="G373" s="22">
        <v>2.4</v>
      </c>
      <c r="H373" s="22">
        <v>45.4</v>
      </c>
      <c r="I373" s="1">
        <v>80</v>
      </c>
      <c r="J373" s="22">
        <v>0.5</v>
      </c>
      <c r="K373" s="22">
        <v>3.8</v>
      </c>
      <c r="L373" s="22">
        <v>2.4</v>
      </c>
      <c r="M373" s="23">
        <v>45.4</v>
      </c>
    </row>
    <row r="374" spans="2:13" ht="196.5" x14ac:dyDescent="1.35">
      <c r="B374" s="20" t="s">
        <v>8</v>
      </c>
      <c r="C374" s="21" t="s">
        <v>95</v>
      </c>
      <c r="D374" s="1">
        <v>200</v>
      </c>
      <c r="E374" s="22">
        <v>1.8</v>
      </c>
      <c r="F374" s="22">
        <v>4.8</v>
      </c>
      <c r="G374" s="22">
        <v>7.2</v>
      </c>
      <c r="H374" s="51">
        <v>80</v>
      </c>
      <c r="I374" s="1">
        <v>200</v>
      </c>
      <c r="J374" s="22">
        <v>1.8</v>
      </c>
      <c r="K374" s="22">
        <v>4.8</v>
      </c>
      <c r="L374" s="22">
        <v>7.2</v>
      </c>
      <c r="M374" s="23">
        <v>80</v>
      </c>
    </row>
    <row r="375" spans="2:13" ht="81" customHeight="1" x14ac:dyDescent="1.35">
      <c r="B375" s="20"/>
      <c r="C375" s="21" t="s">
        <v>9</v>
      </c>
      <c r="D375" s="1">
        <v>5</v>
      </c>
      <c r="E375" s="22">
        <v>0.1</v>
      </c>
      <c r="F375" s="22">
        <v>0.8</v>
      </c>
      <c r="G375" s="22">
        <v>0.2</v>
      </c>
      <c r="H375" s="22">
        <v>8.1</v>
      </c>
      <c r="I375" s="1">
        <v>5</v>
      </c>
      <c r="J375" s="22">
        <v>0.1</v>
      </c>
      <c r="K375" s="22">
        <v>0.8</v>
      </c>
      <c r="L375" s="22">
        <v>0.2</v>
      </c>
      <c r="M375" s="23">
        <v>8.1</v>
      </c>
    </row>
    <row r="376" spans="2:13" ht="81" customHeight="1" x14ac:dyDescent="1.35">
      <c r="B376" s="20" t="s">
        <v>51</v>
      </c>
      <c r="C376" s="21" t="s">
        <v>136</v>
      </c>
      <c r="D376" s="1">
        <v>75</v>
      </c>
      <c r="E376" s="22">
        <v>11.4</v>
      </c>
      <c r="F376" s="22">
        <v>6.5</v>
      </c>
      <c r="G376" s="22">
        <v>12</v>
      </c>
      <c r="H376" s="22">
        <v>144.30000000000001</v>
      </c>
      <c r="I376" s="24">
        <v>100</v>
      </c>
      <c r="J376" s="22">
        <v>15.2</v>
      </c>
      <c r="K376" s="22">
        <v>8.6</v>
      </c>
      <c r="L376" s="22">
        <v>16</v>
      </c>
      <c r="M376" s="23">
        <v>192.4</v>
      </c>
    </row>
    <row r="377" spans="2:13" ht="81" customHeight="1" x14ac:dyDescent="1.35">
      <c r="B377" s="20" t="s">
        <v>10</v>
      </c>
      <c r="C377" s="21" t="s">
        <v>11</v>
      </c>
      <c r="D377" s="1">
        <v>100</v>
      </c>
      <c r="E377" s="22">
        <v>2.1</v>
      </c>
      <c r="F377" s="22">
        <v>3.3</v>
      </c>
      <c r="G377" s="22">
        <v>13.4</v>
      </c>
      <c r="H377" s="22">
        <v>92</v>
      </c>
      <c r="I377" s="24">
        <v>150</v>
      </c>
      <c r="J377" s="22">
        <v>3.15</v>
      </c>
      <c r="K377" s="22">
        <v>4.95</v>
      </c>
      <c r="L377" s="22">
        <v>20.100000000000001</v>
      </c>
      <c r="M377" s="23">
        <v>138</v>
      </c>
    </row>
    <row r="378" spans="2:13" ht="118.5" customHeight="1" x14ac:dyDescent="1.35">
      <c r="B378" s="20"/>
      <c r="C378" s="21" t="s">
        <v>126</v>
      </c>
      <c r="D378" s="1">
        <v>180</v>
      </c>
      <c r="E378" s="22">
        <v>0.5</v>
      </c>
      <c r="F378" s="22">
        <v>0.4</v>
      </c>
      <c r="G378" s="22">
        <v>20.9</v>
      </c>
      <c r="H378" s="51">
        <v>90</v>
      </c>
      <c r="I378" s="1">
        <v>180</v>
      </c>
      <c r="J378" s="22">
        <v>0.5</v>
      </c>
      <c r="K378" s="22">
        <v>0.4</v>
      </c>
      <c r="L378" s="22">
        <v>20.9</v>
      </c>
      <c r="M378" s="23">
        <v>90</v>
      </c>
    </row>
    <row r="379" spans="2:13" x14ac:dyDescent="1.35">
      <c r="B379" s="20"/>
      <c r="C379" s="21" t="s">
        <v>6</v>
      </c>
      <c r="D379" s="1">
        <v>30</v>
      </c>
      <c r="E379" s="22">
        <v>1.8</v>
      </c>
      <c r="F379" s="22">
        <v>0.1</v>
      </c>
      <c r="G379" s="22">
        <v>13.1</v>
      </c>
      <c r="H379" s="22">
        <v>60.3</v>
      </c>
      <c r="I379" s="1">
        <v>40</v>
      </c>
      <c r="J379" s="22">
        <v>2.4</v>
      </c>
      <c r="K379" s="22">
        <v>0.3</v>
      </c>
      <c r="L379" s="22">
        <v>17.600000000000001</v>
      </c>
      <c r="M379" s="23">
        <v>80.5</v>
      </c>
    </row>
    <row r="380" spans="2:13" x14ac:dyDescent="1.35">
      <c r="B380" s="20"/>
      <c r="C380" s="21" t="s">
        <v>118</v>
      </c>
      <c r="D380" s="1">
        <v>15</v>
      </c>
      <c r="E380" s="22">
        <v>1.22</v>
      </c>
      <c r="F380" s="22">
        <v>0.06</v>
      </c>
      <c r="G380" s="22">
        <v>7.92</v>
      </c>
      <c r="H380" s="22">
        <v>37.200000000000003</v>
      </c>
      <c r="I380" s="1">
        <v>30</v>
      </c>
      <c r="J380" s="22">
        <v>2.4300000000000002</v>
      </c>
      <c r="K380" s="22">
        <v>0.12</v>
      </c>
      <c r="L380" s="22">
        <v>15.84</v>
      </c>
      <c r="M380" s="23">
        <v>74.400000000000006</v>
      </c>
    </row>
    <row r="381" spans="2:13" x14ac:dyDescent="1.35">
      <c r="B381" s="20"/>
      <c r="C381" s="21" t="s">
        <v>125</v>
      </c>
      <c r="D381" s="1" t="s">
        <v>92</v>
      </c>
      <c r="E381" s="22">
        <v>6.6</v>
      </c>
      <c r="F381" s="22">
        <v>3.85</v>
      </c>
      <c r="G381" s="22">
        <v>11</v>
      </c>
      <c r="H381" s="51">
        <v>105.05</v>
      </c>
      <c r="I381" s="1" t="s">
        <v>92</v>
      </c>
      <c r="J381" s="22">
        <v>6.6</v>
      </c>
      <c r="K381" s="22">
        <v>3.85</v>
      </c>
      <c r="L381" s="22">
        <v>11</v>
      </c>
      <c r="M381" s="23">
        <v>105.05</v>
      </c>
    </row>
    <row r="382" spans="2:13" ht="99" thickBot="1" x14ac:dyDescent="1.4">
      <c r="B382" s="20"/>
      <c r="C382" s="21"/>
      <c r="D382" s="153"/>
      <c r="E382" s="22"/>
      <c r="F382" s="22"/>
      <c r="G382" s="22"/>
      <c r="H382" s="51"/>
      <c r="I382" s="153"/>
      <c r="J382" s="22"/>
      <c r="K382" s="22"/>
      <c r="L382" s="22"/>
      <c r="M382" s="23"/>
    </row>
    <row r="383" spans="2:13" ht="100.9" customHeight="1" thickBot="1" x14ac:dyDescent="1.4">
      <c r="B383" s="28"/>
      <c r="C383" s="29" t="s">
        <v>33</v>
      </c>
      <c r="D383" s="30"/>
      <c r="E383" s="31">
        <f>SUM(E373:E382)</f>
        <v>26.019999999999996</v>
      </c>
      <c r="F383" s="31">
        <f>SUM(F373:F382)</f>
        <v>23.61</v>
      </c>
      <c r="G383" s="31">
        <f>SUM(G373:G382)</f>
        <v>88.11999999999999</v>
      </c>
      <c r="H383" s="32">
        <f>SUM(H373:H382)</f>
        <v>662.35</v>
      </c>
      <c r="I383" s="30"/>
      <c r="J383" s="31">
        <f>SUM(J373:J382)</f>
        <v>32.679999999999993</v>
      </c>
      <c r="K383" s="31">
        <f>SUM(K373:K382)</f>
        <v>27.62</v>
      </c>
      <c r="L383" s="31">
        <f>SUM(L373:L382)</f>
        <v>111.24000000000001</v>
      </c>
      <c r="M383" s="33">
        <f>SUM(M373:M382)</f>
        <v>813.84999999999991</v>
      </c>
    </row>
    <row r="384" spans="2:13" ht="99" thickBot="1" x14ac:dyDescent="1.4">
      <c r="B384" s="34"/>
      <c r="C384" s="35"/>
      <c r="D384" s="36"/>
      <c r="E384" s="37"/>
      <c r="F384" s="37"/>
      <c r="G384" s="37"/>
      <c r="H384" s="38"/>
      <c r="I384" s="39"/>
      <c r="J384" s="40"/>
      <c r="K384" s="40"/>
      <c r="L384" s="40"/>
      <c r="M384" s="41"/>
    </row>
    <row r="385" spans="2:13" ht="99" thickBot="1" x14ac:dyDescent="1.4">
      <c r="B385" s="34"/>
      <c r="C385" s="35" t="s">
        <v>46</v>
      </c>
      <c r="D385" s="36"/>
      <c r="E385" s="37"/>
      <c r="F385" s="37"/>
      <c r="G385" s="37"/>
      <c r="H385" s="38">
        <f>H383/H413*100</f>
        <v>30.106818181818184</v>
      </c>
      <c r="I385" s="39"/>
      <c r="J385" s="40"/>
      <c r="K385" s="40"/>
      <c r="L385" s="40"/>
      <c r="M385" s="42">
        <f>M383/M413*100</f>
        <v>30.142592592592589</v>
      </c>
    </row>
    <row r="386" spans="2:13" ht="99" thickBot="1" x14ac:dyDescent="1.4">
      <c r="B386" s="183" t="s">
        <v>24</v>
      </c>
      <c r="C386" s="184"/>
      <c r="D386" s="184"/>
      <c r="E386" s="184"/>
      <c r="F386" s="184"/>
      <c r="G386" s="184"/>
      <c r="H386" s="184"/>
      <c r="I386" s="184"/>
      <c r="J386" s="184"/>
      <c r="K386" s="184"/>
      <c r="L386" s="184"/>
      <c r="M386" s="185"/>
    </row>
    <row r="387" spans="2:13" x14ac:dyDescent="1.35">
      <c r="B387" s="58"/>
      <c r="C387" s="44"/>
      <c r="D387" s="59"/>
      <c r="E387" s="60"/>
      <c r="F387" s="60"/>
      <c r="G387" s="60"/>
      <c r="H387" s="61"/>
      <c r="I387" s="62"/>
      <c r="J387" s="63"/>
      <c r="K387" s="63"/>
      <c r="L387" s="63"/>
      <c r="M387" s="64"/>
    </row>
    <row r="388" spans="2:13" ht="196.5" x14ac:dyDescent="1.35">
      <c r="B388" s="65" t="s">
        <v>150</v>
      </c>
      <c r="C388" s="21" t="s">
        <v>151</v>
      </c>
      <c r="D388" s="66" t="s">
        <v>84</v>
      </c>
      <c r="E388" s="67">
        <v>10.08</v>
      </c>
      <c r="F388" s="67">
        <v>6.78</v>
      </c>
      <c r="G388" s="67">
        <v>38.5</v>
      </c>
      <c r="H388" s="67">
        <v>261.3</v>
      </c>
      <c r="I388" s="66" t="s">
        <v>84</v>
      </c>
      <c r="J388" s="67">
        <v>10.08</v>
      </c>
      <c r="K388" s="67">
        <v>6.78</v>
      </c>
      <c r="L388" s="67">
        <v>38.5</v>
      </c>
      <c r="M388" s="68">
        <v>261.3</v>
      </c>
    </row>
    <row r="389" spans="2:13" ht="88.9" customHeight="1" x14ac:dyDescent="1.35">
      <c r="B389" s="65" t="s">
        <v>153</v>
      </c>
      <c r="C389" s="21" t="s">
        <v>154</v>
      </c>
      <c r="D389" s="69">
        <v>200</v>
      </c>
      <c r="E389" s="70">
        <v>1.5</v>
      </c>
      <c r="F389" s="70">
        <v>1.4</v>
      </c>
      <c r="G389" s="70">
        <v>17.2</v>
      </c>
      <c r="H389" s="70">
        <v>84</v>
      </c>
      <c r="I389" s="69">
        <v>200</v>
      </c>
      <c r="J389" s="70">
        <v>1.5</v>
      </c>
      <c r="K389" s="70">
        <v>1.4</v>
      </c>
      <c r="L389" s="70">
        <v>17.2</v>
      </c>
      <c r="M389" s="71">
        <v>84</v>
      </c>
    </row>
    <row r="390" spans="2:13" ht="81" customHeight="1" thickBot="1" x14ac:dyDescent="1.4">
      <c r="B390" s="58"/>
      <c r="C390" s="44"/>
      <c r="D390" s="128"/>
      <c r="E390" s="129"/>
      <c r="F390" s="129"/>
      <c r="G390" s="129"/>
      <c r="H390" s="130"/>
      <c r="I390" s="89"/>
      <c r="J390" s="131"/>
      <c r="K390" s="131"/>
      <c r="L390" s="131"/>
      <c r="M390" s="132"/>
    </row>
    <row r="391" spans="2:13" ht="81" customHeight="1" thickBot="1" x14ac:dyDescent="1.4">
      <c r="B391" s="72"/>
      <c r="C391" s="29" t="s">
        <v>33</v>
      </c>
      <c r="D391" s="73"/>
      <c r="E391" s="74">
        <f>SUM(E388:E390)</f>
        <v>11.58</v>
      </c>
      <c r="F391" s="74">
        <f>SUM(F388:F390)</f>
        <v>8.18</v>
      </c>
      <c r="G391" s="74">
        <f>SUM(G388:G390)</f>
        <v>55.7</v>
      </c>
      <c r="H391" s="75">
        <f>SUM(H388:H390)</f>
        <v>345.3</v>
      </c>
      <c r="I391" s="76"/>
      <c r="J391" s="74">
        <f>SUM(J388:J390)</f>
        <v>11.58</v>
      </c>
      <c r="K391" s="74">
        <f>SUM(K388:K390)</f>
        <v>8.18</v>
      </c>
      <c r="L391" s="74">
        <f>SUM(L388:L390)</f>
        <v>55.7</v>
      </c>
      <c r="M391" s="75">
        <f>SUM(M388:M390)</f>
        <v>345.3</v>
      </c>
    </row>
    <row r="392" spans="2:13" ht="81" customHeight="1" thickBot="1" x14ac:dyDescent="1.4">
      <c r="B392" s="34"/>
      <c r="C392" s="35"/>
      <c r="D392" s="36"/>
      <c r="E392" s="37"/>
      <c r="F392" s="37"/>
      <c r="G392" s="37"/>
      <c r="H392" s="38"/>
      <c r="I392" s="39"/>
      <c r="J392" s="40"/>
      <c r="K392" s="40"/>
      <c r="L392" s="40"/>
      <c r="M392" s="41"/>
    </row>
    <row r="393" spans="2:13" ht="99" thickBot="1" x14ac:dyDescent="1.4">
      <c r="B393" s="34"/>
      <c r="C393" s="35" t="s">
        <v>46</v>
      </c>
      <c r="D393" s="36"/>
      <c r="E393" s="37"/>
      <c r="F393" s="37"/>
      <c r="G393" s="37"/>
      <c r="H393" s="38">
        <f>H391/H413*100</f>
        <v>15.695454545454545</v>
      </c>
      <c r="I393" s="39"/>
      <c r="J393" s="40"/>
      <c r="K393" s="40"/>
      <c r="L393" s="40"/>
      <c r="M393" s="42">
        <f>M391/M413*100</f>
        <v>12.788888888888888</v>
      </c>
    </row>
    <row r="394" spans="2:13" ht="99" thickBot="1" x14ac:dyDescent="1.4">
      <c r="B394" s="186" t="s">
        <v>25</v>
      </c>
      <c r="C394" s="187"/>
      <c r="D394" s="187"/>
      <c r="E394" s="187"/>
      <c r="F394" s="187"/>
      <c r="G394" s="187"/>
      <c r="H394" s="187"/>
      <c r="I394" s="187"/>
      <c r="J394" s="187"/>
      <c r="K394" s="187"/>
      <c r="L394" s="187"/>
      <c r="M394" s="188"/>
    </row>
    <row r="395" spans="2:13" x14ac:dyDescent="1.35">
      <c r="B395" s="86"/>
      <c r="C395" s="21"/>
      <c r="D395" s="66"/>
      <c r="E395" s="67"/>
      <c r="F395" s="67"/>
      <c r="G395" s="67"/>
      <c r="H395" s="145"/>
      <c r="I395" s="66"/>
      <c r="J395" s="67"/>
      <c r="K395" s="67"/>
      <c r="L395" s="67"/>
      <c r="M395" s="68"/>
    </row>
    <row r="396" spans="2:13" x14ac:dyDescent="1.35">
      <c r="B396" s="20" t="s">
        <v>108</v>
      </c>
      <c r="C396" s="21" t="s">
        <v>109</v>
      </c>
      <c r="D396" s="1"/>
      <c r="E396" s="22"/>
      <c r="F396" s="22"/>
      <c r="G396" s="22"/>
      <c r="H396" s="22"/>
      <c r="I396" s="1">
        <v>100</v>
      </c>
      <c r="J396" s="22">
        <v>17.5</v>
      </c>
      <c r="K396" s="22">
        <v>16.2</v>
      </c>
      <c r="L396" s="22">
        <v>6.7</v>
      </c>
      <c r="M396" s="23">
        <v>241.7</v>
      </c>
    </row>
    <row r="397" spans="2:13" x14ac:dyDescent="1.35">
      <c r="B397" s="20" t="s">
        <v>13</v>
      </c>
      <c r="C397" s="21" t="s">
        <v>102</v>
      </c>
      <c r="D397" s="1"/>
      <c r="E397" s="22"/>
      <c r="F397" s="22"/>
      <c r="G397" s="22"/>
      <c r="H397" s="22"/>
      <c r="I397" s="1">
        <v>150</v>
      </c>
      <c r="J397" s="22">
        <v>3.6</v>
      </c>
      <c r="K397" s="22">
        <v>4.8</v>
      </c>
      <c r="L397" s="22">
        <v>14.3</v>
      </c>
      <c r="M397" s="23">
        <v>114</v>
      </c>
    </row>
    <row r="398" spans="2:13" ht="91.15" customHeight="1" x14ac:dyDescent="1.35">
      <c r="B398" s="20" t="s">
        <v>51</v>
      </c>
      <c r="C398" s="21" t="s">
        <v>58</v>
      </c>
      <c r="D398" s="1"/>
      <c r="E398" s="22"/>
      <c r="F398" s="22"/>
      <c r="G398" s="22"/>
      <c r="H398" s="51"/>
      <c r="I398" s="24">
        <v>200</v>
      </c>
      <c r="J398" s="22">
        <v>0.18</v>
      </c>
      <c r="K398" s="22">
        <v>0.12</v>
      </c>
      <c r="L398" s="22">
        <v>17.04</v>
      </c>
      <c r="M398" s="23">
        <v>70.040000000000006</v>
      </c>
    </row>
    <row r="399" spans="2:13" ht="81" customHeight="1" x14ac:dyDescent="1.35">
      <c r="B399" s="20"/>
      <c r="C399" s="21" t="s">
        <v>6</v>
      </c>
      <c r="D399" s="1"/>
      <c r="E399" s="22"/>
      <c r="F399" s="22"/>
      <c r="G399" s="22"/>
      <c r="H399" s="22"/>
      <c r="I399" s="1">
        <v>40</v>
      </c>
      <c r="J399" s="22">
        <v>2.4</v>
      </c>
      <c r="K399" s="22">
        <v>0.3</v>
      </c>
      <c r="L399" s="22">
        <v>17.600000000000001</v>
      </c>
      <c r="M399" s="23">
        <v>80.5</v>
      </c>
    </row>
    <row r="400" spans="2:13" ht="81" customHeight="1" x14ac:dyDescent="1.35">
      <c r="B400" s="20"/>
      <c r="C400" s="21" t="s">
        <v>118</v>
      </c>
      <c r="D400" s="1"/>
      <c r="E400" s="22"/>
      <c r="F400" s="22"/>
      <c r="G400" s="22"/>
      <c r="H400" s="22"/>
      <c r="I400" s="1">
        <v>30</v>
      </c>
      <c r="J400" s="22">
        <v>2.4300000000000002</v>
      </c>
      <c r="K400" s="22">
        <v>0.12</v>
      </c>
      <c r="L400" s="22">
        <v>15.84</v>
      </c>
      <c r="M400" s="23">
        <v>74.400000000000006</v>
      </c>
    </row>
    <row r="401" spans="1:14" ht="91.15" customHeight="1" x14ac:dyDescent="1.35">
      <c r="B401" s="20" t="s">
        <v>89</v>
      </c>
      <c r="C401" s="21" t="s">
        <v>21</v>
      </c>
      <c r="D401" s="1"/>
      <c r="E401" s="22"/>
      <c r="F401" s="22"/>
      <c r="G401" s="22"/>
      <c r="H401" s="51"/>
      <c r="I401" s="1">
        <v>150</v>
      </c>
      <c r="J401" s="22">
        <v>0.6</v>
      </c>
      <c r="K401" s="22">
        <v>0.6</v>
      </c>
      <c r="L401" s="22">
        <v>14.8</v>
      </c>
      <c r="M401" s="23">
        <v>67.5</v>
      </c>
    </row>
    <row r="402" spans="1:14" ht="99" thickBot="1" x14ac:dyDescent="1.4">
      <c r="B402" s="65"/>
      <c r="C402" s="21"/>
      <c r="D402" s="137"/>
      <c r="E402" s="67"/>
      <c r="F402" s="67"/>
      <c r="G402" s="67"/>
      <c r="H402" s="145"/>
      <c r="I402" s="137"/>
      <c r="J402" s="67"/>
      <c r="K402" s="67"/>
      <c r="L402" s="67"/>
      <c r="M402" s="68"/>
    </row>
    <row r="403" spans="1:14" ht="99" thickBot="1" x14ac:dyDescent="1.4">
      <c r="B403" s="72"/>
      <c r="C403" s="29" t="s">
        <v>33</v>
      </c>
      <c r="D403" s="73"/>
      <c r="E403" s="74"/>
      <c r="F403" s="74"/>
      <c r="G403" s="74"/>
      <c r="H403" s="138"/>
      <c r="I403" s="73"/>
      <c r="J403" s="74">
        <f>SUM(J395:J402)</f>
        <v>26.71</v>
      </c>
      <c r="K403" s="74">
        <f>SUM(K395:K402)</f>
        <v>22.140000000000004</v>
      </c>
      <c r="L403" s="74">
        <f>SUM(L395:L402)</f>
        <v>86.28</v>
      </c>
      <c r="M403" s="75">
        <f>SUM(M395:M402)</f>
        <v>648.14</v>
      </c>
    </row>
    <row r="404" spans="1:14" ht="99" thickBot="1" x14ac:dyDescent="1.4">
      <c r="B404" s="34"/>
      <c r="C404" s="35"/>
      <c r="D404" s="36"/>
      <c r="E404" s="37"/>
      <c r="F404" s="37"/>
      <c r="G404" s="37"/>
      <c r="H404" s="38"/>
      <c r="I404" s="36"/>
      <c r="J404" s="37"/>
      <c r="K404" s="37"/>
      <c r="L404" s="37"/>
      <c r="M404" s="42"/>
    </row>
    <row r="405" spans="1:14" ht="99" thickBot="1" x14ac:dyDescent="1.4">
      <c r="B405" s="34"/>
      <c r="C405" s="35" t="s">
        <v>46</v>
      </c>
      <c r="D405" s="36"/>
      <c r="E405" s="37"/>
      <c r="F405" s="37"/>
      <c r="G405" s="37"/>
      <c r="H405" s="38"/>
      <c r="I405" s="36"/>
      <c r="J405" s="37"/>
      <c r="K405" s="37"/>
      <c r="L405" s="37"/>
      <c r="M405" s="42">
        <f>M403/M413*100</f>
        <v>24.005185185185184</v>
      </c>
    </row>
    <row r="406" spans="1:14" ht="99" thickBot="1" x14ac:dyDescent="1.4">
      <c r="B406" s="72"/>
      <c r="C406" s="29"/>
      <c r="D406" s="73"/>
      <c r="E406" s="97"/>
      <c r="F406" s="97"/>
      <c r="G406" s="97"/>
      <c r="H406" s="98"/>
      <c r="I406" s="73"/>
      <c r="J406" s="97"/>
      <c r="K406" s="97"/>
      <c r="L406" s="97"/>
      <c r="M406" s="99"/>
    </row>
    <row r="407" spans="1:14" ht="295.5" thickBot="1" x14ac:dyDescent="1.4">
      <c r="B407" s="100"/>
      <c r="C407" s="101" t="s">
        <v>35</v>
      </c>
      <c r="D407" s="102"/>
      <c r="E407" s="103">
        <f>E368+E383+E391</f>
        <v>54.3</v>
      </c>
      <c r="F407" s="103">
        <f>F368+F383+F391</f>
        <v>45.57</v>
      </c>
      <c r="G407" s="103">
        <f>G368+G383+G391</f>
        <v>210.18</v>
      </c>
      <c r="H407" s="103">
        <f>H368+H383+H391</f>
        <v>1463.69</v>
      </c>
      <c r="I407" s="104"/>
      <c r="J407" s="105">
        <f>J383+J391+J403</f>
        <v>70.97</v>
      </c>
      <c r="K407" s="105">
        <f>K383+K391+K403</f>
        <v>57.94</v>
      </c>
      <c r="L407" s="105">
        <f>L383+L391+L403</f>
        <v>253.22</v>
      </c>
      <c r="M407" s="105">
        <f>M383+M391+M403</f>
        <v>1807.29</v>
      </c>
    </row>
    <row r="408" spans="1:14" ht="99" thickBot="1" x14ac:dyDescent="1.4">
      <c r="B408" s="107"/>
      <c r="C408" s="11"/>
      <c r="D408" s="102"/>
      <c r="E408" s="108"/>
      <c r="F408" s="108"/>
      <c r="G408" s="108"/>
      <c r="H408" s="109"/>
      <c r="I408" s="102"/>
      <c r="J408" s="108"/>
      <c r="K408" s="108"/>
      <c r="L408" s="108"/>
      <c r="M408" s="110"/>
    </row>
    <row r="409" spans="1:14" ht="93.6" customHeight="1" thickBot="1" x14ac:dyDescent="1.4">
      <c r="B409" s="111"/>
      <c r="C409" s="112" t="s">
        <v>34</v>
      </c>
      <c r="D409" s="104"/>
      <c r="E409" s="31">
        <f>E407*4</f>
        <v>217.2</v>
      </c>
      <c r="F409" s="31">
        <f>F407*9</f>
        <v>410.13</v>
      </c>
      <c r="G409" s="31">
        <f>G407*4</f>
        <v>840.72</v>
      </c>
      <c r="H409" s="32">
        <f>E409+F409+G409</f>
        <v>1468.05</v>
      </c>
      <c r="I409" s="104"/>
      <c r="J409" s="31">
        <f>J407*4</f>
        <v>283.88</v>
      </c>
      <c r="K409" s="31">
        <f>K407*9</f>
        <v>521.46</v>
      </c>
      <c r="L409" s="31">
        <f>L407*4</f>
        <v>1012.88</v>
      </c>
      <c r="M409" s="33">
        <f>J409+K409+L409</f>
        <v>1818.22</v>
      </c>
    </row>
    <row r="410" spans="1:14" ht="99" thickBot="1" x14ac:dyDescent="1.4">
      <c r="B410" s="113"/>
      <c r="C410" s="114"/>
      <c r="D410" s="45"/>
      <c r="E410" s="46"/>
      <c r="F410" s="46"/>
      <c r="G410" s="46"/>
      <c r="H410" s="47"/>
      <c r="I410" s="45"/>
      <c r="J410" s="46"/>
      <c r="K410" s="46"/>
      <c r="L410" s="46"/>
      <c r="M410" s="115"/>
    </row>
    <row r="411" spans="1:14" ht="81" customHeight="1" thickBot="1" x14ac:dyDescent="1.4">
      <c r="B411" s="107"/>
      <c r="C411" s="11" t="s">
        <v>105</v>
      </c>
      <c r="D411" s="102"/>
      <c r="E411" s="116">
        <f>E409/H409*100</f>
        <v>14.795136405435782</v>
      </c>
      <c r="F411" s="116">
        <v>30</v>
      </c>
      <c r="G411" s="116">
        <f>G409/H409*100</f>
        <v>57.267804230101163</v>
      </c>
      <c r="H411" s="117">
        <f>H407/H413*100</f>
        <v>66.531363636363636</v>
      </c>
      <c r="I411" s="104"/>
      <c r="J411" s="118">
        <v>15</v>
      </c>
      <c r="K411" s="118">
        <v>30</v>
      </c>
      <c r="L411" s="118">
        <f>L409/M409*100</f>
        <v>55.707230148166886</v>
      </c>
      <c r="M411" s="119">
        <f>M407/M413*100</f>
        <v>66.936666666666667</v>
      </c>
    </row>
    <row r="412" spans="1:14" ht="81" customHeight="1" thickBot="1" x14ac:dyDescent="1.4">
      <c r="B412" s="100"/>
      <c r="C412" s="101" t="s">
        <v>43</v>
      </c>
      <c r="D412" s="102"/>
      <c r="E412" s="103">
        <f>E368+E383</f>
        <v>42.72</v>
      </c>
      <c r="F412" s="103">
        <f>F368+F383</f>
        <v>37.39</v>
      </c>
      <c r="G412" s="103">
        <f>G368+G383</f>
        <v>154.47999999999999</v>
      </c>
      <c r="H412" s="103">
        <f>H368+H383</f>
        <v>1118.3900000000001</v>
      </c>
      <c r="I412" s="103"/>
      <c r="J412" s="103">
        <f>J368+J383</f>
        <v>32.679999999999993</v>
      </c>
      <c r="K412" s="103">
        <f>K368+K383</f>
        <v>27.62</v>
      </c>
      <c r="L412" s="103">
        <f>L368+L383</f>
        <v>111.24000000000001</v>
      </c>
      <c r="M412" s="106">
        <f>M383+M391</f>
        <v>1159.1499999999999</v>
      </c>
    </row>
    <row r="413" spans="1:14" ht="99" thickBot="1" x14ac:dyDescent="1.4">
      <c r="B413" s="120"/>
      <c r="C413" s="121" t="s">
        <v>37</v>
      </c>
      <c r="D413" s="118"/>
      <c r="E413" s="118"/>
      <c r="F413" s="118"/>
      <c r="G413" s="118"/>
      <c r="H413" s="32">
        <v>2200</v>
      </c>
      <c r="I413" s="104"/>
      <c r="J413" s="31"/>
      <c r="K413" s="31"/>
      <c r="L413" s="31"/>
      <c r="M413" s="33">
        <v>2700</v>
      </c>
    </row>
    <row r="414" spans="1:14" x14ac:dyDescent="1.35">
      <c r="B414" s="122"/>
      <c r="C414" s="44"/>
      <c r="D414" s="8"/>
      <c r="E414" s="8"/>
      <c r="F414" s="8"/>
      <c r="G414" s="8"/>
      <c r="H414" s="123"/>
      <c r="I414" s="8"/>
      <c r="J414" s="123"/>
      <c r="K414" s="123"/>
      <c r="L414" s="123"/>
      <c r="M414" s="123"/>
    </row>
    <row r="415" spans="1:14" ht="99" thickBot="1" x14ac:dyDescent="1.4">
      <c r="A415" s="85"/>
      <c r="B415" s="122"/>
      <c r="C415" s="44"/>
      <c r="D415" s="8"/>
      <c r="E415" s="8"/>
      <c r="F415" s="8"/>
      <c r="G415" s="8"/>
      <c r="H415" s="123"/>
      <c r="I415" s="8"/>
      <c r="J415" s="123"/>
      <c r="K415" s="123"/>
      <c r="L415" s="123"/>
      <c r="M415" s="123"/>
      <c r="N415" s="85"/>
    </row>
    <row r="416" spans="1:14" ht="99" thickBot="1" x14ac:dyDescent="1.4">
      <c r="B416" s="191" t="s">
        <v>0</v>
      </c>
      <c r="C416" s="11"/>
      <c r="D416" s="12"/>
      <c r="E416" s="13"/>
      <c r="F416" s="13" t="s">
        <v>7</v>
      </c>
      <c r="G416" s="13"/>
      <c r="H416" s="14"/>
      <c r="I416" s="15"/>
      <c r="J416" s="13"/>
      <c r="K416" s="13" t="s">
        <v>15</v>
      </c>
      <c r="L416" s="13"/>
      <c r="M416" s="14"/>
    </row>
    <row r="417" spans="1:14" ht="409.6" thickBot="1" x14ac:dyDescent="1.4">
      <c r="B417" s="192"/>
      <c r="C417" s="16" t="s">
        <v>1</v>
      </c>
      <c r="D417" s="124" t="s">
        <v>27</v>
      </c>
      <c r="E417" s="125" t="s">
        <v>28</v>
      </c>
      <c r="F417" s="125" t="s">
        <v>29</v>
      </c>
      <c r="G417" s="125" t="s">
        <v>30</v>
      </c>
      <c r="H417" s="19" t="s">
        <v>26</v>
      </c>
      <c r="I417" s="124" t="s">
        <v>27</v>
      </c>
      <c r="J417" s="125" t="s">
        <v>28</v>
      </c>
      <c r="K417" s="125" t="s">
        <v>29</v>
      </c>
      <c r="L417" s="18" t="s">
        <v>30</v>
      </c>
      <c r="M417" s="19" t="s">
        <v>26</v>
      </c>
    </row>
    <row r="418" spans="1:14" ht="99" thickBot="1" x14ac:dyDescent="1.4">
      <c r="B418" s="186" t="s">
        <v>42</v>
      </c>
      <c r="C418" s="187"/>
      <c r="D418" s="187"/>
      <c r="E418" s="187"/>
      <c r="F418" s="187"/>
      <c r="G418" s="187"/>
      <c r="H418" s="187"/>
      <c r="I418" s="187"/>
      <c r="J418" s="187"/>
      <c r="K418" s="187"/>
      <c r="L418" s="187"/>
      <c r="M418" s="188"/>
    </row>
    <row r="419" spans="1:14" ht="99" thickBot="1" x14ac:dyDescent="1.4">
      <c r="B419" s="186" t="s">
        <v>39</v>
      </c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8"/>
    </row>
    <row r="420" spans="1:14" ht="99" thickBot="1" x14ac:dyDescent="1.4">
      <c r="B420" s="186" t="s">
        <v>50</v>
      </c>
      <c r="C420" s="187"/>
      <c r="D420" s="187"/>
      <c r="E420" s="187"/>
      <c r="F420" s="187"/>
      <c r="G420" s="187"/>
      <c r="H420" s="187"/>
      <c r="I420" s="189"/>
      <c r="J420" s="189"/>
      <c r="K420" s="189"/>
      <c r="L420" s="189"/>
      <c r="M420" s="190"/>
    </row>
    <row r="421" spans="1:14" x14ac:dyDescent="1.35">
      <c r="B421" s="43"/>
      <c r="C421" s="44"/>
      <c r="D421" s="45"/>
      <c r="E421" s="46"/>
      <c r="F421" s="46"/>
      <c r="G421" s="46"/>
      <c r="H421" s="47"/>
      <c r="I421" s="48"/>
      <c r="J421" s="49"/>
      <c r="K421" s="49"/>
      <c r="L421" s="49"/>
      <c r="M421" s="50"/>
    </row>
    <row r="422" spans="1:14" s="85" customFormat="1" x14ac:dyDescent="1.35">
      <c r="A422" s="2"/>
      <c r="B422" s="20" t="s">
        <v>51</v>
      </c>
      <c r="C422" s="21" t="s">
        <v>61</v>
      </c>
      <c r="D422" s="1">
        <v>50</v>
      </c>
      <c r="E422" s="22">
        <v>8.3000000000000007</v>
      </c>
      <c r="F422" s="22">
        <v>13</v>
      </c>
      <c r="G422" s="22">
        <v>2.7</v>
      </c>
      <c r="H422" s="22">
        <v>173.1</v>
      </c>
      <c r="I422" s="1"/>
      <c r="J422" s="22"/>
      <c r="K422" s="22"/>
      <c r="L422" s="22"/>
      <c r="M422" s="23"/>
      <c r="N422" s="2"/>
    </row>
    <row r="423" spans="1:14" x14ac:dyDescent="1.35">
      <c r="B423" s="20" t="s">
        <v>4</v>
      </c>
      <c r="C423" s="21" t="s">
        <v>100</v>
      </c>
      <c r="D423" s="1">
        <v>100</v>
      </c>
      <c r="E423" s="22">
        <v>2</v>
      </c>
      <c r="F423" s="22">
        <v>2.5</v>
      </c>
      <c r="G423" s="22">
        <v>13.6</v>
      </c>
      <c r="H423" s="22">
        <v>86</v>
      </c>
      <c r="I423" s="1"/>
      <c r="J423" s="22"/>
      <c r="K423" s="22"/>
      <c r="L423" s="22"/>
      <c r="M423" s="23"/>
    </row>
    <row r="424" spans="1:14" ht="407.25" customHeight="1" x14ac:dyDescent="1.35">
      <c r="B424" s="20" t="s">
        <v>18</v>
      </c>
      <c r="C424" s="21" t="s">
        <v>19</v>
      </c>
      <c r="D424" s="1">
        <v>200</v>
      </c>
      <c r="E424" s="22">
        <v>1.4</v>
      </c>
      <c r="F424" s="22">
        <v>1</v>
      </c>
      <c r="G424" s="22">
        <v>16</v>
      </c>
      <c r="H424" s="22">
        <v>78</v>
      </c>
      <c r="I424" s="1"/>
      <c r="J424" s="22"/>
      <c r="K424" s="22"/>
      <c r="L424" s="22"/>
      <c r="M424" s="23"/>
    </row>
    <row r="425" spans="1:14" ht="118.5" customHeight="1" x14ac:dyDescent="1.35">
      <c r="B425" s="20"/>
      <c r="C425" s="21" t="s">
        <v>118</v>
      </c>
      <c r="D425" s="1">
        <v>30</v>
      </c>
      <c r="E425" s="22">
        <v>2.4300000000000002</v>
      </c>
      <c r="F425" s="22">
        <v>0.12</v>
      </c>
      <c r="G425" s="22">
        <v>15.84</v>
      </c>
      <c r="H425" s="51">
        <v>74.400000000000006</v>
      </c>
      <c r="I425" s="24"/>
      <c r="J425" s="22"/>
      <c r="K425" s="22"/>
      <c r="L425" s="22"/>
      <c r="M425" s="23"/>
    </row>
    <row r="426" spans="1:14" ht="118.5" customHeight="1" x14ac:dyDescent="1.35">
      <c r="B426" s="20" t="s">
        <v>119</v>
      </c>
      <c r="C426" s="21" t="s">
        <v>120</v>
      </c>
      <c r="D426" s="1">
        <v>15</v>
      </c>
      <c r="E426" s="22">
        <v>3.5</v>
      </c>
      <c r="F426" s="22">
        <v>4.4000000000000004</v>
      </c>
      <c r="G426" s="22">
        <v>0</v>
      </c>
      <c r="H426" s="22">
        <v>54</v>
      </c>
      <c r="I426" s="1"/>
      <c r="J426" s="22"/>
      <c r="K426" s="22"/>
      <c r="L426" s="22"/>
      <c r="M426" s="23"/>
    </row>
    <row r="427" spans="1:14" ht="118.5" customHeight="1" x14ac:dyDescent="1.35">
      <c r="B427" s="65" t="s">
        <v>89</v>
      </c>
      <c r="C427" s="21" t="s">
        <v>21</v>
      </c>
      <c r="D427" s="69">
        <v>120</v>
      </c>
      <c r="E427" s="70">
        <v>0.5</v>
      </c>
      <c r="F427" s="70">
        <v>0.5</v>
      </c>
      <c r="G427" s="70">
        <v>11.8</v>
      </c>
      <c r="H427" s="70">
        <v>54</v>
      </c>
      <c r="I427" s="69"/>
      <c r="J427" s="70"/>
      <c r="K427" s="70"/>
      <c r="L427" s="70"/>
      <c r="M427" s="71"/>
    </row>
    <row r="428" spans="1:14" ht="99" thickBot="1" x14ac:dyDescent="1.4">
      <c r="B428" s="20"/>
      <c r="C428" s="21"/>
      <c r="D428" s="1"/>
      <c r="E428" s="22"/>
      <c r="F428" s="22"/>
      <c r="G428" s="22"/>
      <c r="H428" s="51"/>
      <c r="I428" s="1"/>
      <c r="J428" s="22"/>
      <c r="K428" s="22"/>
      <c r="L428" s="22"/>
      <c r="M428" s="23"/>
    </row>
    <row r="429" spans="1:14" ht="99" thickBot="1" x14ac:dyDescent="1.4">
      <c r="B429" s="28"/>
      <c r="C429" s="29" t="s">
        <v>33</v>
      </c>
      <c r="D429" s="30"/>
      <c r="E429" s="31">
        <f>SUM(E422:E428)</f>
        <v>18.130000000000003</v>
      </c>
      <c r="F429" s="31">
        <f>SUM(F422:F428)</f>
        <v>21.520000000000003</v>
      </c>
      <c r="G429" s="31">
        <f>SUM(G422:G428)</f>
        <v>59.94</v>
      </c>
      <c r="H429" s="32">
        <f>SUM(H422:H428)</f>
        <v>519.5</v>
      </c>
      <c r="I429" s="30"/>
      <c r="J429" s="31"/>
      <c r="K429" s="31"/>
      <c r="L429" s="31"/>
      <c r="M429" s="33"/>
    </row>
    <row r="430" spans="1:14" ht="99" thickBot="1" x14ac:dyDescent="1.4">
      <c r="B430" s="34"/>
      <c r="C430" s="35"/>
      <c r="D430" s="36"/>
      <c r="E430" s="37"/>
      <c r="F430" s="37"/>
      <c r="G430" s="37"/>
      <c r="H430" s="38"/>
      <c r="I430" s="39"/>
      <c r="J430" s="40"/>
      <c r="K430" s="40"/>
      <c r="L430" s="40"/>
      <c r="M430" s="41"/>
    </row>
    <row r="431" spans="1:14" ht="99" thickBot="1" x14ac:dyDescent="1.4">
      <c r="B431" s="34"/>
      <c r="C431" s="35" t="s">
        <v>46</v>
      </c>
      <c r="D431" s="36"/>
      <c r="E431" s="37"/>
      <c r="F431" s="37"/>
      <c r="G431" s="37"/>
      <c r="H431" s="38">
        <f>H429/H476*100</f>
        <v>23.613636363636363</v>
      </c>
      <c r="I431" s="39"/>
      <c r="J431" s="40"/>
      <c r="K431" s="40"/>
      <c r="L431" s="40"/>
      <c r="M431" s="42"/>
    </row>
    <row r="432" spans="1:14" ht="99" thickBot="1" x14ac:dyDescent="1.4">
      <c r="B432" s="186" t="s">
        <v>23</v>
      </c>
      <c r="C432" s="187"/>
      <c r="D432" s="187"/>
      <c r="E432" s="187"/>
      <c r="F432" s="187"/>
      <c r="G432" s="187"/>
      <c r="H432" s="187"/>
      <c r="I432" s="189"/>
      <c r="J432" s="189"/>
      <c r="K432" s="189"/>
      <c r="L432" s="189"/>
      <c r="M432" s="190"/>
    </row>
    <row r="433" spans="2:13" x14ac:dyDescent="1.35">
      <c r="B433" s="43"/>
      <c r="C433" s="44"/>
      <c r="D433" s="45"/>
      <c r="E433" s="46"/>
      <c r="F433" s="46"/>
      <c r="G433" s="46"/>
      <c r="H433" s="47"/>
      <c r="I433" s="48"/>
      <c r="J433" s="49"/>
      <c r="K433" s="49"/>
      <c r="L433" s="49"/>
      <c r="M433" s="50"/>
    </row>
    <row r="434" spans="2:13" x14ac:dyDescent="1.35">
      <c r="B434" s="20" t="s">
        <v>137</v>
      </c>
      <c r="C434" s="21" t="s">
        <v>138</v>
      </c>
      <c r="D434" s="1">
        <v>60</v>
      </c>
      <c r="E434" s="174">
        <v>7.9</v>
      </c>
      <c r="F434" s="174">
        <v>14.3</v>
      </c>
      <c r="G434" s="174">
        <v>1.4</v>
      </c>
      <c r="H434" s="174">
        <v>165.6</v>
      </c>
      <c r="I434" s="1"/>
      <c r="J434" s="174"/>
      <c r="K434" s="174"/>
      <c r="L434" s="174"/>
      <c r="M434" s="23"/>
    </row>
    <row r="435" spans="2:13" x14ac:dyDescent="1.35">
      <c r="B435" s="20" t="s">
        <v>137</v>
      </c>
      <c r="C435" s="21" t="s">
        <v>139</v>
      </c>
      <c r="D435" s="1"/>
      <c r="E435" s="174"/>
      <c r="F435" s="174"/>
      <c r="G435" s="174"/>
      <c r="H435" s="51"/>
      <c r="I435" s="1">
        <v>75</v>
      </c>
      <c r="J435" s="174">
        <v>9.4</v>
      </c>
      <c r="K435" s="174">
        <v>18.2</v>
      </c>
      <c r="L435" s="174">
        <v>1.8</v>
      </c>
      <c r="M435" s="23">
        <v>208.5</v>
      </c>
    </row>
    <row r="436" spans="2:13" ht="81" customHeight="1" x14ac:dyDescent="1.35">
      <c r="B436" s="20" t="s">
        <v>16</v>
      </c>
      <c r="C436" s="21" t="s">
        <v>101</v>
      </c>
      <c r="D436" s="1">
        <v>200</v>
      </c>
      <c r="E436" s="22">
        <v>1.6</v>
      </c>
      <c r="F436" s="22">
        <v>3.2</v>
      </c>
      <c r="G436" s="22">
        <v>12.2</v>
      </c>
      <c r="H436" s="22">
        <v>84</v>
      </c>
      <c r="I436" s="1">
        <v>200</v>
      </c>
      <c r="J436" s="22">
        <v>1.6</v>
      </c>
      <c r="K436" s="22">
        <v>3.2</v>
      </c>
      <c r="L436" s="22">
        <v>12.2</v>
      </c>
      <c r="M436" s="23">
        <v>84</v>
      </c>
    </row>
    <row r="437" spans="2:13" ht="81" customHeight="1" x14ac:dyDescent="1.35">
      <c r="B437" s="20"/>
      <c r="C437" s="21" t="s">
        <v>9</v>
      </c>
      <c r="D437" s="1">
        <v>5</v>
      </c>
      <c r="E437" s="22">
        <v>0.1</v>
      </c>
      <c r="F437" s="22">
        <v>0.8</v>
      </c>
      <c r="G437" s="22">
        <v>0.2</v>
      </c>
      <c r="H437" s="22">
        <v>8.1</v>
      </c>
      <c r="I437" s="24">
        <v>5</v>
      </c>
      <c r="J437" s="22">
        <v>0.1</v>
      </c>
      <c r="K437" s="22">
        <v>0.8</v>
      </c>
      <c r="L437" s="22">
        <v>0.2</v>
      </c>
      <c r="M437" s="23">
        <v>8.1</v>
      </c>
    </row>
    <row r="438" spans="2:13" ht="81" customHeight="1" x14ac:dyDescent="1.35">
      <c r="B438" s="20" t="s">
        <v>51</v>
      </c>
      <c r="C438" s="21" t="s">
        <v>140</v>
      </c>
      <c r="D438" s="1">
        <v>60</v>
      </c>
      <c r="E438" s="22">
        <v>14.4</v>
      </c>
      <c r="F438" s="22">
        <v>9.6999999999999993</v>
      </c>
      <c r="G438" s="22">
        <v>23.4</v>
      </c>
      <c r="H438" s="22">
        <v>115.2</v>
      </c>
      <c r="I438" s="24">
        <v>75</v>
      </c>
      <c r="J438" s="22">
        <v>18</v>
      </c>
      <c r="K438" s="22">
        <v>12.1</v>
      </c>
      <c r="L438" s="22">
        <v>29.2</v>
      </c>
      <c r="M438" s="23">
        <v>144</v>
      </c>
    </row>
    <row r="439" spans="2:13" ht="118.5" customHeight="1" x14ac:dyDescent="1.35">
      <c r="B439" s="20"/>
      <c r="C439" s="21" t="s">
        <v>143</v>
      </c>
      <c r="D439" s="1">
        <v>20</v>
      </c>
      <c r="E439" s="174">
        <v>0.4</v>
      </c>
      <c r="F439" s="174">
        <v>0</v>
      </c>
      <c r="G439" s="174">
        <v>4</v>
      </c>
      <c r="H439" s="51">
        <v>74</v>
      </c>
      <c r="I439" s="1">
        <v>20</v>
      </c>
      <c r="J439" s="174">
        <v>0.4</v>
      </c>
      <c r="K439" s="174">
        <v>0</v>
      </c>
      <c r="L439" s="174">
        <v>4</v>
      </c>
      <c r="M439" s="23">
        <v>74</v>
      </c>
    </row>
    <row r="440" spans="2:13" x14ac:dyDescent="1.35">
      <c r="B440" s="20" t="s">
        <v>106</v>
      </c>
      <c r="C440" s="21" t="s">
        <v>107</v>
      </c>
      <c r="D440" s="1">
        <v>130</v>
      </c>
      <c r="E440" s="22">
        <v>4.42</v>
      </c>
      <c r="F440" s="22">
        <v>3.77</v>
      </c>
      <c r="G440" s="22">
        <v>26.26</v>
      </c>
      <c r="H440" s="51">
        <v>156</v>
      </c>
      <c r="I440" s="1">
        <v>130</v>
      </c>
      <c r="J440" s="22">
        <v>4.42</v>
      </c>
      <c r="K440" s="22">
        <v>3.77</v>
      </c>
      <c r="L440" s="22">
        <v>26.26</v>
      </c>
      <c r="M440" s="23">
        <v>156</v>
      </c>
    </row>
    <row r="441" spans="2:13" ht="111.6" customHeight="1" x14ac:dyDescent="1.35">
      <c r="B441" s="20" t="s">
        <v>17</v>
      </c>
      <c r="C441" s="21" t="s">
        <v>81</v>
      </c>
      <c r="D441" s="1">
        <v>180</v>
      </c>
      <c r="E441" s="174">
        <v>0.6</v>
      </c>
      <c r="F441" s="174">
        <v>0.1</v>
      </c>
      <c r="G441" s="174">
        <v>18.8</v>
      </c>
      <c r="H441" s="51">
        <v>63.6</v>
      </c>
      <c r="I441" s="1">
        <v>180</v>
      </c>
      <c r="J441" s="174">
        <v>0.6</v>
      </c>
      <c r="K441" s="174">
        <v>0.1</v>
      </c>
      <c r="L441" s="174">
        <v>18.8</v>
      </c>
      <c r="M441" s="23">
        <v>63.6</v>
      </c>
    </row>
    <row r="442" spans="2:13" ht="109.15" customHeight="1" x14ac:dyDescent="1.35">
      <c r="B442" s="20"/>
      <c r="C442" s="21" t="s">
        <v>6</v>
      </c>
      <c r="D442" s="1">
        <v>15</v>
      </c>
      <c r="E442" s="22">
        <v>1.07</v>
      </c>
      <c r="F442" s="22">
        <v>0.08</v>
      </c>
      <c r="G442" s="22">
        <v>6.72</v>
      </c>
      <c r="H442" s="51">
        <v>31.5</v>
      </c>
      <c r="I442" s="1">
        <v>40</v>
      </c>
      <c r="J442" s="22">
        <v>2.4</v>
      </c>
      <c r="K442" s="22">
        <v>0.3</v>
      </c>
      <c r="L442" s="22">
        <v>17.600000000000001</v>
      </c>
      <c r="M442" s="23">
        <v>80.5</v>
      </c>
    </row>
    <row r="443" spans="2:13" x14ac:dyDescent="1.35">
      <c r="B443" s="20"/>
      <c r="C443" s="21" t="s">
        <v>118</v>
      </c>
      <c r="D443" s="1">
        <v>15</v>
      </c>
      <c r="E443" s="22">
        <v>1.22</v>
      </c>
      <c r="F443" s="22">
        <v>0.06</v>
      </c>
      <c r="G443" s="22">
        <v>7.92</v>
      </c>
      <c r="H443" s="51">
        <v>37.200000000000003</v>
      </c>
      <c r="I443" s="1">
        <v>30</v>
      </c>
      <c r="J443" s="22">
        <v>2.4300000000000002</v>
      </c>
      <c r="K443" s="22">
        <v>0.12</v>
      </c>
      <c r="L443" s="22">
        <v>15.84</v>
      </c>
      <c r="M443" s="23">
        <v>74.400000000000006</v>
      </c>
    </row>
    <row r="444" spans="2:13" ht="99" thickBot="1" x14ac:dyDescent="1.4">
      <c r="B444" s="52"/>
      <c r="C444" s="21"/>
      <c r="D444" s="53"/>
      <c r="E444" s="40"/>
      <c r="F444" s="40"/>
      <c r="G444" s="40"/>
      <c r="H444" s="54"/>
      <c r="I444" s="55"/>
      <c r="J444" s="56"/>
      <c r="K444" s="56"/>
      <c r="L444" s="56"/>
      <c r="M444" s="57"/>
    </row>
    <row r="445" spans="2:13" ht="99" thickBot="1" x14ac:dyDescent="1.4">
      <c r="B445" s="28"/>
      <c r="C445" s="29" t="s">
        <v>33</v>
      </c>
      <c r="D445" s="30"/>
      <c r="E445" s="31">
        <f>SUM(E434:E444)</f>
        <v>31.71</v>
      </c>
      <c r="F445" s="31">
        <f>SUM(F434:F444)</f>
        <v>32.01</v>
      </c>
      <c r="G445" s="31">
        <f>SUM(G434:G444)</f>
        <v>100.89999999999999</v>
      </c>
      <c r="H445" s="32">
        <f>SUM(H434:H444)</f>
        <v>735.2</v>
      </c>
      <c r="I445" s="30"/>
      <c r="J445" s="31">
        <f>SUM(J434:J444)</f>
        <v>39.35</v>
      </c>
      <c r="K445" s="31">
        <f>SUM(K434:K444)</f>
        <v>38.589999999999996</v>
      </c>
      <c r="L445" s="31">
        <f>SUM(L434:L444)</f>
        <v>125.9</v>
      </c>
      <c r="M445" s="33">
        <f>SUM(M434:M444)</f>
        <v>893.1</v>
      </c>
    </row>
    <row r="446" spans="2:13" ht="105" customHeight="1" thickBot="1" x14ac:dyDescent="1.4">
      <c r="B446" s="34"/>
      <c r="C446" s="35"/>
      <c r="D446" s="36"/>
      <c r="E446" s="37"/>
      <c r="F446" s="37"/>
      <c r="G446" s="37"/>
      <c r="H446" s="38"/>
      <c r="I446" s="39"/>
      <c r="J446" s="40"/>
      <c r="K446" s="40"/>
      <c r="L446" s="40"/>
      <c r="M446" s="41"/>
    </row>
    <row r="447" spans="2:13" ht="99" thickBot="1" x14ac:dyDescent="1.4">
      <c r="B447" s="34"/>
      <c r="C447" s="35" t="s">
        <v>46</v>
      </c>
      <c r="D447" s="36"/>
      <c r="E447" s="37"/>
      <c r="F447" s="37"/>
      <c r="G447" s="37"/>
      <c r="H447" s="38">
        <f>H445/H476*100</f>
        <v>33.418181818181822</v>
      </c>
      <c r="I447" s="39"/>
      <c r="J447" s="40"/>
      <c r="K447" s="40"/>
      <c r="L447" s="40"/>
      <c r="M447" s="42">
        <f>M445/M476*100</f>
        <v>33.077777777777776</v>
      </c>
    </row>
    <row r="448" spans="2:13" ht="99" thickBot="1" x14ac:dyDescent="1.4">
      <c r="B448" s="183" t="s">
        <v>24</v>
      </c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5"/>
    </row>
    <row r="449" spans="2:13" x14ac:dyDescent="1.35">
      <c r="B449" s="58"/>
      <c r="C449" s="44"/>
      <c r="D449" s="59"/>
      <c r="E449" s="60"/>
      <c r="F449" s="60"/>
      <c r="G449" s="60"/>
      <c r="H449" s="61"/>
      <c r="I449" s="62"/>
      <c r="J449" s="63"/>
      <c r="K449" s="63"/>
      <c r="L449" s="63"/>
      <c r="M449" s="64"/>
    </row>
    <row r="450" spans="2:13" x14ac:dyDescent="1.35">
      <c r="B450" s="65" t="s">
        <v>17</v>
      </c>
      <c r="C450" s="21" t="s">
        <v>152</v>
      </c>
      <c r="D450" s="66">
        <v>100</v>
      </c>
      <c r="E450" s="67">
        <v>10.1</v>
      </c>
      <c r="F450" s="67">
        <v>10.4</v>
      </c>
      <c r="G450" s="67">
        <v>29.8</v>
      </c>
      <c r="H450" s="67">
        <v>252.6</v>
      </c>
      <c r="I450" s="66">
        <v>100</v>
      </c>
      <c r="J450" s="175">
        <v>10.1</v>
      </c>
      <c r="K450" s="175">
        <v>10.4</v>
      </c>
      <c r="L450" s="175">
        <v>29.8</v>
      </c>
      <c r="M450" s="68">
        <v>252.6</v>
      </c>
    </row>
    <row r="451" spans="2:13" ht="196.5" x14ac:dyDescent="1.35">
      <c r="B451" s="65" t="s">
        <v>165</v>
      </c>
      <c r="C451" s="21" t="s">
        <v>166</v>
      </c>
      <c r="D451" s="69">
        <v>180</v>
      </c>
      <c r="E451" s="70">
        <v>5</v>
      </c>
      <c r="F451" s="70">
        <v>5.8</v>
      </c>
      <c r="G451" s="70">
        <v>7.4</v>
      </c>
      <c r="H451" s="70">
        <v>100.8</v>
      </c>
      <c r="I451" s="69">
        <v>200</v>
      </c>
      <c r="J451" s="70">
        <v>5.6</v>
      </c>
      <c r="K451" s="70">
        <v>6.4</v>
      </c>
      <c r="L451" s="70">
        <v>8.1999999999999993</v>
      </c>
      <c r="M451" s="71">
        <v>112</v>
      </c>
    </row>
    <row r="452" spans="2:13" ht="81" customHeight="1" thickBot="1" x14ac:dyDescent="1.4">
      <c r="B452" s="20"/>
      <c r="C452" s="21"/>
      <c r="D452" s="1"/>
      <c r="E452" s="22"/>
      <c r="F452" s="22"/>
      <c r="G452" s="22"/>
      <c r="H452" s="22"/>
      <c r="I452" s="55"/>
      <c r="J452" s="56"/>
      <c r="K452" s="56"/>
      <c r="L452" s="56"/>
      <c r="M452" s="57"/>
    </row>
    <row r="453" spans="2:13" ht="81" customHeight="1" thickBot="1" x14ac:dyDescent="1.4">
      <c r="B453" s="72"/>
      <c r="C453" s="29" t="s">
        <v>33</v>
      </c>
      <c r="D453" s="73"/>
      <c r="E453" s="74">
        <f>SUM(E450:E452)</f>
        <v>15.1</v>
      </c>
      <c r="F453" s="74">
        <f>SUM(F450:F452)</f>
        <v>16.2</v>
      </c>
      <c r="G453" s="74">
        <f>SUM(G450:G452)</f>
        <v>37.200000000000003</v>
      </c>
      <c r="H453" s="75">
        <f>SUM(H450:H452)</f>
        <v>353.4</v>
      </c>
      <c r="I453" s="76"/>
      <c r="J453" s="74">
        <f>SUM(J450:J452)</f>
        <v>15.7</v>
      </c>
      <c r="K453" s="74">
        <f>SUM(K450:K452)</f>
        <v>16.8</v>
      </c>
      <c r="L453" s="74">
        <f>SUM(L450:L452)</f>
        <v>38</v>
      </c>
      <c r="M453" s="75">
        <f>SUM(M450:M452)</f>
        <v>364.6</v>
      </c>
    </row>
    <row r="454" spans="2:13" ht="81" customHeight="1" thickBot="1" x14ac:dyDescent="1.4">
      <c r="B454" s="34"/>
      <c r="C454" s="35"/>
      <c r="D454" s="36"/>
      <c r="E454" s="37"/>
      <c r="F454" s="37"/>
      <c r="G454" s="37"/>
      <c r="H454" s="38"/>
      <c r="I454" s="39"/>
      <c r="J454" s="40"/>
      <c r="K454" s="40"/>
      <c r="L454" s="40"/>
      <c r="M454" s="41"/>
    </row>
    <row r="455" spans="2:13" ht="99" thickBot="1" x14ac:dyDescent="1.4">
      <c r="B455" s="34"/>
      <c r="C455" s="35" t="s">
        <v>46</v>
      </c>
      <c r="D455" s="36"/>
      <c r="E455" s="37"/>
      <c r="F455" s="37"/>
      <c r="G455" s="37"/>
      <c r="H455" s="38">
        <f>H453/H476*100</f>
        <v>16.063636363636363</v>
      </c>
      <c r="I455" s="39"/>
      <c r="J455" s="40"/>
      <c r="K455" s="40"/>
      <c r="L455" s="40"/>
      <c r="M455" s="42">
        <f>M453/M476*100</f>
        <v>13.503703703703703</v>
      </c>
    </row>
    <row r="456" spans="2:13" ht="99" thickBot="1" x14ac:dyDescent="1.4">
      <c r="B456" s="186" t="s">
        <v>25</v>
      </c>
      <c r="C456" s="187"/>
      <c r="D456" s="187"/>
      <c r="E456" s="187"/>
      <c r="F456" s="187"/>
      <c r="G456" s="187"/>
      <c r="H456" s="187"/>
      <c r="I456" s="187"/>
      <c r="J456" s="187"/>
      <c r="K456" s="187"/>
      <c r="L456" s="187"/>
      <c r="M456" s="188"/>
    </row>
    <row r="457" spans="2:13" ht="112.15" customHeight="1" x14ac:dyDescent="1.35">
      <c r="B457" s="58"/>
      <c r="C457" s="44"/>
      <c r="D457" s="59"/>
      <c r="E457" s="60"/>
      <c r="F457" s="60"/>
      <c r="G457" s="60"/>
      <c r="H457" s="133"/>
      <c r="I457" s="134"/>
      <c r="J457" s="135"/>
      <c r="K457" s="135"/>
      <c r="L457" s="135"/>
      <c r="M457" s="136"/>
    </row>
    <row r="458" spans="2:13" ht="101.45" customHeight="1" x14ac:dyDescent="1.35">
      <c r="B458" s="20"/>
      <c r="C458" s="21"/>
      <c r="D458" s="1"/>
      <c r="E458" s="22"/>
      <c r="F458" s="22"/>
      <c r="G458" s="22"/>
      <c r="H458" s="51"/>
      <c r="I458" s="1"/>
      <c r="J458" s="22"/>
      <c r="K458" s="22"/>
      <c r="L458" s="22"/>
      <c r="M458" s="23"/>
    </row>
    <row r="459" spans="2:13" x14ac:dyDescent="1.35">
      <c r="B459" s="86" t="s">
        <v>51</v>
      </c>
      <c r="C459" s="21" t="s">
        <v>61</v>
      </c>
      <c r="D459" s="66"/>
      <c r="E459" s="67"/>
      <c r="F459" s="67"/>
      <c r="G459" s="67"/>
      <c r="H459" s="145"/>
      <c r="I459" s="66">
        <v>75</v>
      </c>
      <c r="J459" s="67">
        <v>12.5</v>
      </c>
      <c r="K459" s="67">
        <v>19.5</v>
      </c>
      <c r="L459" s="67">
        <v>4</v>
      </c>
      <c r="M459" s="68">
        <v>259.60000000000002</v>
      </c>
    </row>
    <row r="460" spans="2:13" ht="91.15" customHeight="1" x14ac:dyDescent="1.35">
      <c r="B460" s="86" t="s">
        <v>4</v>
      </c>
      <c r="C460" s="21" t="s">
        <v>100</v>
      </c>
      <c r="D460" s="66"/>
      <c r="E460" s="67"/>
      <c r="F460" s="67"/>
      <c r="G460" s="67"/>
      <c r="H460" s="145"/>
      <c r="I460" s="66">
        <v>180</v>
      </c>
      <c r="J460" s="67">
        <v>3.6</v>
      </c>
      <c r="K460" s="67">
        <v>4.5</v>
      </c>
      <c r="L460" s="67">
        <v>24.48</v>
      </c>
      <c r="M460" s="68">
        <v>154.80000000000001</v>
      </c>
    </row>
    <row r="461" spans="2:13" ht="81" customHeight="1" x14ac:dyDescent="1.35">
      <c r="B461" s="86" t="s">
        <v>18</v>
      </c>
      <c r="C461" s="21" t="s">
        <v>19</v>
      </c>
      <c r="D461" s="66"/>
      <c r="E461" s="67"/>
      <c r="F461" s="67"/>
      <c r="G461" s="67"/>
      <c r="H461" s="145"/>
      <c r="I461" s="66">
        <v>200</v>
      </c>
      <c r="J461" s="67">
        <v>1.4</v>
      </c>
      <c r="K461" s="67">
        <v>1</v>
      </c>
      <c r="L461" s="67">
        <v>16</v>
      </c>
      <c r="M461" s="68">
        <v>78</v>
      </c>
    </row>
    <row r="462" spans="2:13" ht="81" customHeight="1" x14ac:dyDescent="1.35">
      <c r="B462" s="65"/>
      <c r="C462" s="21" t="s">
        <v>118</v>
      </c>
      <c r="D462" s="137"/>
      <c r="E462" s="67"/>
      <c r="F462" s="67"/>
      <c r="G462" s="67"/>
      <c r="H462" s="145"/>
      <c r="I462" s="137">
        <v>30</v>
      </c>
      <c r="J462" s="67">
        <v>2.4300000000000002</v>
      </c>
      <c r="K462" s="67">
        <v>0.12</v>
      </c>
      <c r="L462" s="67">
        <v>15.84</v>
      </c>
      <c r="M462" s="68">
        <v>74.400000000000006</v>
      </c>
    </row>
    <row r="463" spans="2:13" ht="91.15" customHeight="1" x14ac:dyDescent="1.35">
      <c r="B463" s="65" t="s">
        <v>119</v>
      </c>
      <c r="C463" s="21" t="s">
        <v>120</v>
      </c>
      <c r="D463" s="69"/>
      <c r="E463" s="70"/>
      <c r="F463" s="70"/>
      <c r="G463" s="70"/>
      <c r="H463" s="143"/>
      <c r="I463" s="69">
        <v>15</v>
      </c>
      <c r="J463" s="70">
        <v>3.5</v>
      </c>
      <c r="K463" s="70">
        <v>4.4000000000000004</v>
      </c>
      <c r="L463" s="70">
        <v>0</v>
      </c>
      <c r="M463" s="71">
        <v>54</v>
      </c>
    </row>
    <row r="464" spans="2:13" x14ac:dyDescent="1.35">
      <c r="B464" s="65" t="s">
        <v>89</v>
      </c>
      <c r="C464" s="21" t="s">
        <v>21</v>
      </c>
      <c r="D464" s="69"/>
      <c r="E464" s="70"/>
      <c r="F464" s="70"/>
      <c r="G464" s="70"/>
      <c r="H464" s="70"/>
      <c r="I464" s="69">
        <v>120</v>
      </c>
      <c r="J464" s="70">
        <v>0.5</v>
      </c>
      <c r="K464" s="70">
        <v>0.5</v>
      </c>
      <c r="L464" s="70">
        <v>11.8</v>
      </c>
      <c r="M464" s="71">
        <v>54</v>
      </c>
    </row>
    <row r="465" spans="1:14" ht="109.15" customHeight="1" thickBot="1" x14ac:dyDescent="1.4">
      <c r="B465" s="20"/>
      <c r="C465" s="21"/>
      <c r="D465" s="24"/>
      <c r="E465" s="22"/>
      <c r="F465" s="22"/>
      <c r="G465" s="22"/>
      <c r="H465" s="51"/>
      <c r="I465" s="24"/>
      <c r="J465" s="22"/>
      <c r="K465" s="22"/>
      <c r="L465" s="22"/>
      <c r="M465" s="23"/>
    </row>
    <row r="466" spans="1:14" ht="99" thickBot="1" x14ac:dyDescent="1.4">
      <c r="B466" s="72"/>
      <c r="C466" s="29" t="s">
        <v>33</v>
      </c>
      <c r="D466" s="73"/>
      <c r="E466" s="74"/>
      <c r="F466" s="74"/>
      <c r="G466" s="74"/>
      <c r="H466" s="138"/>
      <c r="I466" s="73"/>
      <c r="J466" s="74">
        <f>SUM(J458:J465)</f>
        <v>23.93</v>
      </c>
      <c r="K466" s="74">
        <f>SUM(K458:K465)</f>
        <v>30.020000000000003</v>
      </c>
      <c r="L466" s="74">
        <f>SUM(L458:L465)</f>
        <v>72.12</v>
      </c>
      <c r="M466" s="75">
        <f>SUM(M458:M465)</f>
        <v>674.80000000000007</v>
      </c>
    </row>
    <row r="467" spans="1:14" ht="101.45" customHeight="1" thickBot="1" x14ac:dyDescent="1.4">
      <c r="B467" s="34"/>
      <c r="C467" s="35"/>
      <c r="D467" s="36"/>
      <c r="E467" s="37"/>
      <c r="F467" s="37"/>
      <c r="G467" s="37"/>
      <c r="H467" s="38"/>
      <c r="I467" s="36"/>
      <c r="J467" s="37"/>
      <c r="K467" s="37"/>
      <c r="L467" s="37"/>
      <c r="M467" s="42"/>
    </row>
    <row r="468" spans="1:14" ht="99" thickBot="1" x14ac:dyDescent="1.4">
      <c r="B468" s="34"/>
      <c r="C468" s="35" t="s">
        <v>46</v>
      </c>
      <c r="D468" s="36"/>
      <c r="E468" s="37"/>
      <c r="F468" s="37"/>
      <c r="G468" s="37"/>
      <c r="H468" s="38"/>
      <c r="I468" s="36"/>
      <c r="J468" s="37"/>
      <c r="K468" s="37"/>
      <c r="L468" s="37"/>
      <c r="M468" s="42">
        <f>M466/M476*100</f>
        <v>24.992592592592594</v>
      </c>
    </row>
    <row r="469" spans="1:14" ht="96.6" customHeight="1" thickBot="1" x14ac:dyDescent="1.4">
      <c r="B469" s="72"/>
      <c r="C469" s="29"/>
      <c r="D469" s="73"/>
      <c r="E469" s="97"/>
      <c r="F469" s="97"/>
      <c r="G469" s="97"/>
      <c r="H469" s="98"/>
      <c r="I469" s="73"/>
      <c r="J469" s="97"/>
      <c r="K469" s="97"/>
      <c r="L469" s="97"/>
      <c r="M469" s="99"/>
    </row>
    <row r="470" spans="1:14" ht="103.15" customHeight="1" thickBot="1" x14ac:dyDescent="1.4">
      <c r="B470" s="100"/>
      <c r="C470" s="101" t="s">
        <v>35</v>
      </c>
      <c r="D470" s="102"/>
      <c r="E470" s="103">
        <f>E429+E445+E453</f>
        <v>64.94</v>
      </c>
      <c r="F470" s="103">
        <f>F429+F445+F453</f>
        <v>69.73</v>
      </c>
      <c r="G470" s="103">
        <f>G429+G445+G453</f>
        <v>198.03999999999996</v>
      </c>
      <c r="H470" s="103">
        <f>H429+H445+H453</f>
        <v>1608.1</v>
      </c>
      <c r="I470" s="104"/>
      <c r="J470" s="105">
        <f>J445+J453+J466</f>
        <v>78.97999999999999</v>
      </c>
      <c r="K470" s="105">
        <f>K445+K453+K466</f>
        <v>85.41</v>
      </c>
      <c r="L470" s="105">
        <f>L445+L453+L466</f>
        <v>236.02</v>
      </c>
      <c r="M470" s="105">
        <f>M445+M453+M466</f>
        <v>1932.5</v>
      </c>
    </row>
    <row r="471" spans="1:14" ht="99" thickBot="1" x14ac:dyDescent="1.4">
      <c r="B471" s="107"/>
      <c r="C471" s="11"/>
      <c r="D471" s="102"/>
      <c r="E471" s="108"/>
      <c r="F471" s="108"/>
      <c r="G471" s="108"/>
      <c r="H471" s="109"/>
      <c r="I471" s="102"/>
      <c r="J471" s="108"/>
      <c r="K471" s="108"/>
      <c r="L471" s="108"/>
      <c r="M471" s="110"/>
    </row>
    <row r="472" spans="1:14" ht="99" thickBot="1" x14ac:dyDescent="1.4">
      <c r="B472" s="111"/>
      <c r="C472" s="112" t="s">
        <v>34</v>
      </c>
      <c r="D472" s="104"/>
      <c r="E472" s="31">
        <f>E470*4</f>
        <v>259.76</v>
      </c>
      <c r="F472" s="31">
        <f>F470*9</f>
        <v>627.57000000000005</v>
      </c>
      <c r="G472" s="31">
        <f>G470*4</f>
        <v>792.15999999999985</v>
      </c>
      <c r="H472" s="32">
        <f>E472+F472+G472</f>
        <v>1679.4899999999998</v>
      </c>
      <c r="I472" s="104"/>
      <c r="J472" s="31">
        <f>J470*4</f>
        <v>315.91999999999996</v>
      </c>
      <c r="K472" s="31">
        <f>K470*9</f>
        <v>768.68999999999994</v>
      </c>
      <c r="L472" s="31">
        <f>L470*4</f>
        <v>944.08</v>
      </c>
      <c r="M472" s="33">
        <f>J472+K472+L472</f>
        <v>2028.69</v>
      </c>
    </row>
    <row r="473" spans="1:14" ht="99" thickBot="1" x14ac:dyDescent="1.4">
      <c r="B473" s="113"/>
      <c r="C473" s="114"/>
      <c r="D473" s="45"/>
      <c r="E473" s="46"/>
      <c r="F473" s="46"/>
      <c r="G473" s="46"/>
      <c r="H473" s="47"/>
      <c r="I473" s="45"/>
      <c r="J473" s="46"/>
      <c r="K473" s="46"/>
      <c r="L473" s="46"/>
      <c r="M473" s="115"/>
    </row>
    <row r="474" spans="1:14" ht="81" customHeight="1" thickBot="1" x14ac:dyDescent="1.4">
      <c r="B474" s="107"/>
      <c r="C474" s="11" t="s">
        <v>105</v>
      </c>
      <c r="D474" s="102"/>
      <c r="E474" s="116">
        <f>E472/H472*100</f>
        <v>15.46659997975576</v>
      </c>
      <c r="F474" s="116">
        <v>30</v>
      </c>
      <c r="G474" s="116">
        <v>58</v>
      </c>
      <c r="H474" s="117">
        <v>70</v>
      </c>
      <c r="I474" s="104"/>
      <c r="J474" s="118">
        <v>15</v>
      </c>
      <c r="K474" s="118">
        <v>31</v>
      </c>
      <c r="L474" s="118">
        <v>57</v>
      </c>
      <c r="M474" s="119">
        <v>70</v>
      </c>
    </row>
    <row r="475" spans="1:14" ht="81" customHeight="1" thickBot="1" x14ac:dyDescent="1.4">
      <c r="B475" s="100"/>
      <c r="C475" s="101" t="s">
        <v>43</v>
      </c>
      <c r="D475" s="102"/>
      <c r="E475" s="103">
        <f>E429+E445</f>
        <v>49.84</v>
      </c>
      <c r="F475" s="103">
        <f>F429+F445</f>
        <v>53.53</v>
      </c>
      <c r="G475" s="103">
        <f>G429+G445</f>
        <v>160.83999999999997</v>
      </c>
      <c r="H475" s="13">
        <f>H429+H445</f>
        <v>1254.7</v>
      </c>
      <c r="I475" s="30"/>
      <c r="J475" s="105">
        <f>J429+J445</f>
        <v>39.35</v>
      </c>
      <c r="K475" s="105">
        <f>K429+K445</f>
        <v>38.589999999999996</v>
      </c>
      <c r="L475" s="105">
        <f>L429+L445</f>
        <v>125.9</v>
      </c>
      <c r="M475" s="106">
        <f>M445+M453</f>
        <v>1257.7</v>
      </c>
    </row>
    <row r="476" spans="1:14" ht="99" thickBot="1" x14ac:dyDescent="1.4">
      <c r="B476" s="120"/>
      <c r="C476" s="142" t="s">
        <v>37</v>
      </c>
      <c r="D476" s="104"/>
      <c r="E476" s="118"/>
      <c r="F476" s="118"/>
      <c r="G476" s="118"/>
      <c r="H476" s="33">
        <v>2200</v>
      </c>
      <c r="I476" s="104"/>
      <c r="J476" s="31"/>
      <c r="K476" s="31"/>
      <c r="L476" s="31"/>
      <c r="M476" s="33">
        <v>2700</v>
      </c>
    </row>
    <row r="477" spans="1:14" x14ac:dyDescent="1.35">
      <c r="B477" s="122"/>
      <c r="C477" s="44"/>
      <c r="D477" s="8"/>
      <c r="E477" s="8"/>
      <c r="F477" s="8"/>
      <c r="G477" s="8"/>
      <c r="H477" s="123"/>
      <c r="I477" s="8"/>
      <c r="J477" s="123"/>
      <c r="K477" s="123"/>
      <c r="L477" s="123"/>
      <c r="M477" s="123"/>
    </row>
    <row r="478" spans="1:14" ht="99" thickBot="1" x14ac:dyDescent="1.4">
      <c r="A478" s="85"/>
      <c r="B478" s="122"/>
      <c r="C478" s="44"/>
      <c r="D478" s="8"/>
      <c r="E478" s="8"/>
      <c r="F478" s="8"/>
      <c r="G478" s="8"/>
      <c r="H478" s="123"/>
      <c r="I478" s="8"/>
      <c r="J478" s="123"/>
      <c r="K478" s="123"/>
      <c r="L478" s="123"/>
      <c r="M478" s="123"/>
      <c r="N478" s="85"/>
    </row>
    <row r="479" spans="1:14" ht="99" thickBot="1" x14ac:dyDescent="1.4">
      <c r="B479" s="191" t="s">
        <v>0</v>
      </c>
      <c r="C479" s="11"/>
      <c r="D479" s="12"/>
      <c r="E479" s="13"/>
      <c r="F479" s="13" t="s">
        <v>7</v>
      </c>
      <c r="G479" s="13"/>
      <c r="H479" s="14"/>
      <c r="I479" s="15"/>
      <c r="J479" s="13"/>
      <c r="K479" s="13" t="s">
        <v>15</v>
      </c>
      <c r="L479" s="13"/>
      <c r="M479" s="14"/>
    </row>
    <row r="480" spans="1:14" ht="409.6" thickBot="1" x14ac:dyDescent="1.4">
      <c r="B480" s="192"/>
      <c r="C480" s="16" t="s">
        <v>1</v>
      </c>
      <c r="D480" s="124" t="s">
        <v>27</v>
      </c>
      <c r="E480" s="125" t="s">
        <v>28</v>
      </c>
      <c r="F480" s="125" t="s">
        <v>29</v>
      </c>
      <c r="G480" s="125" t="s">
        <v>30</v>
      </c>
      <c r="H480" s="19" t="s">
        <v>26</v>
      </c>
      <c r="I480" s="124" t="s">
        <v>27</v>
      </c>
      <c r="J480" s="125" t="s">
        <v>28</v>
      </c>
      <c r="K480" s="125" t="s">
        <v>29</v>
      </c>
      <c r="L480" s="18" t="s">
        <v>30</v>
      </c>
      <c r="M480" s="19" t="s">
        <v>26</v>
      </c>
    </row>
    <row r="481" spans="1:14" ht="99" thickBot="1" x14ac:dyDescent="1.4">
      <c r="B481" s="186" t="s">
        <v>42</v>
      </c>
      <c r="C481" s="187"/>
      <c r="D481" s="187"/>
      <c r="E481" s="187"/>
      <c r="F481" s="187"/>
      <c r="G481" s="187"/>
      <c r="H481" s="187"/>
      <c r="I481" s="187"/>
      <c r="J481" s="187"/>
      <c r="K481" s="187"/>
      <c r="L481" s="187"/>
      <c r="M481" s="188"/>
    </row>
    <row r="482" spans="1:14" ht="196.9" customHeight="1" thickBot="1" x14ac:dyDescent="1.4">
      <c r="B482" s="186" t="s">
        <v>40</v>
      </c>
      <c r="C482" s="187"/>
      <c r="D482" s="187"/>
      <c r="E482" s="187"/>
      <c r="F482" s="187"/>
      <c r="G482" s="187"/>
      <c r="H482" s="187"/>
      <c r="I482" s="187"/>
      <c r="J482" s="187"/>
      <c r="K482" s="187"/>
      <c r="L482" s="187"/>
      <c r="M482" s="188"/>
    </row>
    <row r="483" spans="1:14" ht="99" thickBot="1" x14ac:dyDescent="1.4">
      <c r="B483" s="186" t="s">
        <v>50</v>
      </c>
      <c r="C483" s="187"/>
      <c r="D483" s="187"/>
      <c r="E483" s="187"/>
      <c r="F483" s="187"/>
      <c r="G483" s="187"/>
      <c r="H483" s="187"/>
      <c r="I483" s="189"/>
      <c r="J483" s="189"/>
      <c r="K483" s="189"/>
      <c r="L483" s="189"/>
      <c r="M483" s="190"/>
    </row>
    <row r="484" spans="1:14" x14ac:dyDescent="1.35">
      <c r="B484" s="43"/>
      <c r="C484" s="44"/>
      <c r="D484" s="45"/>
      <c r="E484" s="46"/>
      <c r="F484" s="46"/>
      <c r="G484" s="46"/>
      <c r="H484" s="47"/>
      <c r="I484" s="48"/>
      <c r="J484" s="49"/>
      <c r="K484" s="49"/>
      <c r="L484" s="49"/>
      <c r="M484" s="50"/>
    </row>
    <row r="485" spans="1:14" s="85" customFormat="1" x14ac:dyDescent="1.35">
      <c r="A485" s="2"/>
      <c r="B485" s="20" t="s">
        <v>17</v>
      </c>
      <c r="C485" s="21" t="s">
        <v>121</v>
      </c>
      <c r="D485" s="1">
        <v>80</v>
      </c>
      <c r="E485" s="22">
        <v>8.5</v>
      </c>
      <c r="F485" s="22">
        <v>6.7</v>
      </c>
      <c r="G485" s="22">
        <v>11.4</v>
      </c>
      <c r="H485" s="22">
        <v>140.19999999999999</v>
      </c>
      <c r="I485" s="1"/>
      <c r="J485" s="22"/>
      <c r="K485" s="22"/>
      <c r="L485" s="22"/>
      <c r="M485" s="23"/>
      <c r="N485" s="2"/>
    </row>
    <row r="486" spans="1:14" x14ac:dyDescent="1.35">
      <c r="B486" s="20" t="s">
        <v>10</v>
      </c>
      <c r="C486" s="21" t="s">
        <v>11</v>
      </c>
      <c r="D486" s="1">
        <v>100</v>
      </c>
      <c r="E486" s="22">
        <v>2.1</v>
      </c>
      <c r="F486" s="22">
        <v>3.3</v>
      </c>
      <c r="G486" s="22">
        <v>13.4</v>
      </c>
      <c r="H486" s="22">
        <v>92</v>
      </c>
      <c r="I486" s="1"/>
      <c r="J486" s="22"/>
      <c r="K486" s="22"/>
      <c r="L486" s="22"/>
      <c r="M486" s="23"/>
    </row>
    <row r="487" spans="1:14" ht="407.25" customHeight="1" x14ac:dyDescent="1.35">
      <c r="B487" s="20"/>
      <c r="C487" s="21" t="s">
        <v>126</v>
      </c>
      <c r="D487" s="1">
        <v>180</v>
      </c>
      <c r="E487" s="22">
        <v>0.5</v>
      </c>
      <c r="F487" s="22">
        <v>0.4</v>
      </c>
      <c r="G487" s="22">
        <v>20.9</v>
      </c>
      <c r="H487" s="22">
        <v>90</v>
      </c>
      <c r="I487" s="1"/>
      <c r="J487" s="22"/>
      <c r="K487" s="22"/>
      <c r="L487" s="22"/>
      <c r="M487" s="23"/>
    </row>
    <row r="488" spans="1:14" ht="118.5" customHeight="1" x14ac:dyDescent="1.35">
      <c r="B488" s="20"/>
      <c r="C488" s="21" t="s">
        <v>6</v>
      </c>
      <c r="D488" s="1">
        <v>30</v>
      </c>
      <c r="E488" s="22">
        <v>1.8</v>
      </c>
      <c r="F488" s="22">
        <v>0.1</v>
      </c>
      <c r="G488" s="22">
        <v>13.1</v>
      </c>
      <c r="H488" s="51">
        <v>60.3</v>
      </c>
      <c r="I488" s="24"/>
      <c r="J488" s="22"/>
      <c r="K488" s="22"/>
      <c r="L488" s="22"/>
      <c r="M488" s="23"/>
    </row>
    <row r="489" spans="1:14" ht="118.5" customHeight="1" x14ac:dyDescent="1.35">
      <c r="B489" s="20"/>
      <c r="C489" s="21" t="s">
        <v>118</v>
      </c>
      <c r="D489" s="1">
        <v>30</v>
      </c>
      <c r="E489" s="22">
        <v>2.4300000000000002</v>
      </c>
      <c r="F489" s="22">
        <v>0.12</v>
      </c>
      <c r="G489" s="22">
        <v>15.84</v>
      </c>
      <c r="H489" s="51">
        <v>74.400000000000006</v>
      </c>
      <c r="I489" s="1"/>
      <c r="J489" s="174"/>
      <c r="K489" s="174"/>
      <c r="L489" s="174"/>
      <c r="M489" s="23"/>
    </row>
    <row r="490" spans="1:14" ht="118.5" customHeight="1" thickBot="1" x14ac:dyDescent="1.4">
      <c r="B490" s="52"/>
      <c r="C490" s="21"/>
      <c r="D490" s="53"/>
      <c r="E490" s="40"/>
      <c r="F490" s="40"/>
      <c r="G490" s="40"/>
      <c r="H490" s="54"/>
      <c r="I490" s="55"/>
      <c r="J490" s="56"/>
      <c r="K490" s="56"/>
      <c r="L490" s="56"/>
      <c r="M490" s="57"/>
    </row>
    <row r="491" spans="1:14" ht="99" thickBot="1" x14ac:dyDescent="1.4">
      <c r="B491" s="28"/>
      <c r="C491" s="29" t="s">
        <v>33</v>
      </c>
      <c r="D491" s="30"/>
      <c r="E491" s="31">
        <f>SUM(E485:E490)</f>
        <v>15.33</v>
      </c>
      <c r="F491" s="31">
        <f>SUM(F485:F490)</f>
        <v>10.62</v>
      </c>
      <c r="G491" s="31">
        <f>SUM(G485:G490)</f>
        <v>74.64</v>
      </c>
      <c r="H491" s="32">
        <f>SUM(H485:H490)</f>
        <v>456.9</v>
      </c>
      <c r="I491" s="30"/>
      <c r="J491" s="31"/>
      <c r="K491" s="31"/>
      <c r="L491" s="31"/>
      <c r="M491" s="33"/>
    </row>
    <row r="492" spans="1:14" ht="99" thickBot="1" x14ac:dyDescent="1.4">
      <c r="B492" s="34"/>
      <c r="C492" s="35"/>
      <c r="D492" s="36"/>
      <c r="E492" s="37"/>
      <c r="F492" s="37"/>
      <c r="G492" s="37"/>
      <c r="H492" s="38"/>
      <c r="I492" s="39"/>
      <c r="J492" s="40"/>
      <c r="K492" s="40"/>
      <c r="L492" s="40"/>
      <c r="M492" s="41"/>
    </row>
    <row r="493" spans="1:14" ht="99" thickBot="1" x14ac:dyDescent="1.4">
      <c r="B493" s="34"/>
      <c r="C493" s="35" t="s">
        <v>46</v>
      </c>
      <c r="D493" s="36"/>
      <c r="E493" s="37"/>
      <c r="F493" s="37"/>
      <c r="G493" s="37"/>
      <c r="H493" s="38">
        <f>H491/H534*100</f>
        <v>20.768181818181816</v>
      </c>
      <c r="I493" s="39"/>
      <c r="J493" s="40"/>
      <c r="K493" s="40"/>
      <c r="L493" s="40"/>
      <c r="M493" s="42"/>
    </row>
    <row r="494" spans="1:14" ht="99" thickBot="1" x14ac:dyDescent="1.4">
      <c r="B494" s="186" t="s">
        <v>23</v>
      </c>
      <c r="C494" s="187"/>
      <c r="D494" s="187"/>
      <c r="E494" s="187"/>
      <c r="F494" s="187"/>
      <c r="G494" s="187"/>
      <c r="H494" s="187"/>
      <c r="I494" s="189"/>
      <c r="J494" s="189"/>
      <c r="K494" s="189"/>
      <c r="L494" s="189"/>
      <c r="M494" s="190"/>
    </row>
    <row r="495" spans="1:14" x14ac:dyDescent="1.35">
      <c r="B495" s="43"/>
      <c r="C495" s="44"/>
      <c r="D495" s="45"/>
      <c r="E495" s="46"/>
      <c r="F495" s="46"/>
      <c r="G495" s="46"/>
      <c r="H495" s="47"/>
      <c r="I495" s="48"/>
      <c r="J495" s="49"/>
      <c r="K495" s="49"/>
      <c r="L495" s="49"/>
      <c r="M495" s="50"/>
    </row>
    <row r="496" spans="1:14" x14ac:dyDescent="1.35">
      <c r="B496" s="20" t="s">
        <v>134</v>
      </c>
      <c r="C496" s="21" t="s">
        <v>135</v>
      </c>
      <c r="D496" s="1">
        <v>80</v>
      </c>
      <c r="E496" s="22">
        <v>1.04</v>
      </c>
      <c r="F496" s="22">
        <v>5.76</v>
      </c>
      <c r="G496" s="22">
        <v>5.92</v>
      </c>
      <c r="H496" s="22">
        <v>80</v>
      </c>
      <c r="I496" s="1">
        <v>80</v>
      </c>
      <c r="J496" s="22">
        <v>1.04</v>
      </c>
      <c r="K496" s="22">
        <v>5.76</v>
      </c>
      <c r="L496" s="22">
        <v>5.92</v>
      </c>
      <c r="M496" s="23">
        <v>80</v>
      </c>
    </row>
    <row r="497" spans="2:13" x14ac:dyDescent="1.35">
      <c r="B497" s="20" t="s">
        <v>2</v>
      </c>
      <c r="C497" s="21" t="s">
        <v>96</v>
      </c>
      <c r="D497" s="1">
        <v>200</v>
      </c>
      <c r="E497" s="22">
        <v>4.5999999999999996</v>
      </c>
      <c r="F497" s="22">
        <v>3.6</v>
      </c>
      <c r="G497" s="22">
        <v>16.2</v>
      </c>
      <c r="H497" s="22">
        <v>116</v>
      </c>
      <c r="I497" s="1">
        <v>200</v>
      </c>
      <c r="J497" s="174">
        <v>4.5999999999999996</v>
      </c>
      <c r="K497" s="174">
        <v>3.6</v>
      </c>
      <c r="L497" s="174">
        <v>16.2</v>
      </c>
      <c r="M497" s="23">
        <v>116</v>
      </c>
    </row>
    <row r="498" spans="2:13" ht="81" customHeight="1" x14ac:dyDescent="1.35">
      <c r="B498" s="20" t="s">
        <v>17</v>
      </c>
      <c r="C498" s="21" t="s">
        <v>74</v>
      </c>
      <c r="D498" s="1">
        <v>75</v>
      </c>
      <c r="E498" s="22">
        <v>10.1</v>
      </c>
      <c r="F498" s="22">
        <v>7.3</v>
      </c>
      <c r="G498" s="22">
        <v>6.4</v>
      </c>
      <c r="H498" s="22">
        <v>131.5</v>
      </c>
      <c r="I498" s="24">
        <v>100</v>
      </c>
      <c r="J498" s="174">
        <v>13.44</v>
      </c>
      <c r="K498" s="174">
        <v>9.73</v>
      </c>
      <c r="L498" s="174">
        <v>8.5</v>
      </c>
      <c r="M498" s="23">
        <v>175.33</v>
      </c>
    </row>
    <row r="499" spans="2:13" ht="81" customHeight="1" x14ac:dyDescent="1.35">
      <c r="B499" s="20" t="s">
        <v>44</v>
      </c>
      <c r="C499" s="21" t="s">
        <v>45</v>
      </c>
      <c r="D499" s="1">
        <v>150</v>
      </c>
      <c r="E499" s="22">
        <v>3.8</v>
      </c>
      <c r="F499" s="22">
        <v>5.4</v>
      </c>
      <c r="G499" s="22">
        <v>32.9</v>
      </c>
      <c r="H499" s="22">
        <v>195</v>
      </c>
      <c r="I499" s="1">
        <v>150</v>
      </c>
      <c r="J499" s="174">
        <v>3.8</v>
      </c>
      <c r="K499" s="174">
        <v>5.4</v>
      </c>
      <c r="L499" s="174">
        <v>32.9</v>
      </c>
      <c r="M499" s="23">
        <v>195</v>
      </c>
    </row>
    <row r="500" spans="2:13" ht="81" customHeight="1" x14ac:dyDescent="1.35">
      <c r="B500" s="20" t="s">
        <v>64</v>
      </c>
      <c r="C500" s="21" t="s">
        <v>113</v>
      </c>
      <c r="D500" s="1">
        <v>200</v>
      </c>
      <c r="E500" s="22">
        <v>0.4</v>
      </c>
      <c r="F500" s="22">
        <v>0.1</v>
      </c>
      <c r="G500" s="22">
        <v>21.8</v>
      </c>
      <c r="H500" s="51">
        <v>87</v>
      </c>
      <c r="I500" s="1">
        <v>200</v>
      </c>
      <c r="J500" s="174">
        <v>0.4</v>
      </c>
      <c r="K500" s="174">
        <v>0.1</v>
      </c>
      <c r="L500" s="174">
        <v>21.8</v>
      </c>
      <c r="M500" s="23">
        <v>87</v>
      </c>
    </row>
    <row r="501" spans="2:13" ht="118.5" customHeight="1" x14ac:dyDescent="1.35">
      <c r="B501" s="20"/>
      <c r="C501" s="21" t="s">
        <v>6</v>
      </c>
      <c r="D501" s="1">
        <v>15</v>
      </c>
      <c r="E501" s="22">
        <v>0.9</v>
      </c>
      <c r="F501" s="22">
        <v>0.05</v>
      </c>
      <c r="G501" s="22">
        <v>6.55</v>
      </c>
      <c r="H501" s="22">
        <v>31.15</v>
      </c>
      <c r="I501" s="1">
        <v>40</v>
      </c>
      <c r="J501" s="174">
        <v>2.4</v>
      </c>
      <c r="K501" s="174">
        <v>0.3</v>
      </c>
      <c r="L501" s="174">
        <v>17.600000000000001</v>
      </c>
      <c r="M501" s="23">
        <v>80.5</v>
      </c>
    </row>
    <row r="502" spans="2:13" x14ac:dyDescent="1.35">
      <c r="B502" s="20"/>
      <c r="C502" s="21" t="s">
        <v>118</v>
      </c>
      <c r="D502" s="1">
        <v>15</v>
      </c>
      <c r="E502" s="22">
        <v>1.22</v>
      </c>
      <c r="F502" s="22">
        <v>0.06</v>
      </c>
      <c r="G502" s="22">
        <v>7.92</v>
      </c>
      <c r="H502" s="51">
        <v>37.200000000000003</v>
      </c>
      <c r="I502" s="1">
        <v>30</v>
      </c>
      <c r="J502" s="174">
        <v>2.4300000000000002</v>
      </c>
      <c r="K502" s="174">
        <v>0.12</v>
      </c>
      <c r="L502" s="174">
        <v>15.84</v>
      </c>
      <c r="M502" s="23">
        <v>74.400000000000006</v>
      </c>
    </row>
    <row r="503" spans="2:13" ht="126" customHeight="1" x14ac:dyDescent="1.35">
      <c r="B503" s="20" t="s">
        <v>89</v>
      </c>
      <c r="C503" s="21" t="s">
        <v>21</v>
      </c>
      <c r="D503" s="24">
        <v>150</v>
      </c>
      <c r="E503" s="22">
        <v>0.6</v>
      </c>
      <c r="F503" s="22">
        <v>0.6</v>
      </c>
      <c r="G503" s="22">
        <v>14.8</v>
      </c>
      <c r="H503" s="51">
        <v>67.5</v>
      </c>
      <c r="I503" s="24">
        <v>200</v>
      </c>
      <c r="J503" s="174">
        <v>0.8</v>
      </c>
      <c r="K503" s="174">
        <v>0.8</v>
      </c>
      <c r="L503" s="174">
        <v>19.600000000000001</v>
      </c>
      <c r="M503" s="23">
        <v>90</v>
      </c>
    </row>
    <row r="504" spans="2:13" ht="97.9" customHeight="1" thickBot="1" x14ac:dyDescent="1.4">
      <c r="B504" s="52"/>
      <c r="C504" s="21"/>
      <c r="D504" s="53"/>
      <c r="E504" s="40"/>
      <c r="F504" s="40"/>
      <c r="G504" s="40"/>
      <c r="H504" s="54"/>
      <c r="I504" s="55"/>
      <c r="J504" s="56"/>
      <c r="K504" s="56"/>
      <c r="L504" s="56"/>
      <c r="M504" s="57"/>
    </row>
    <row r="505" spans="2:13" ht="99" thickBot="1" x14ac:dyDescent="1.4">
      <c r="B505" s="28"/>
      <c r="C505" s="29" t="s">
        <v>33</v>
      </c>
      <c r="D505" s="30"/>
      <c r="E505" s="31">
        <f>SUM(E496:E504)</f>
        <v>22.659999999999997</v>
      </c>
      <c r="F505" s="31">
        <f>SUM(F496:F504)</f>
        <v>22.870000000000005</v>
      </c>
      <c r="G505" s="31">
        <f>SUM(G496:G504)</f>
        <v>112.49</v>
      </c>
      <c r="H505" s="32">
        <f>SUM(H496:H504)</f>
        <v>745.35</v>
      </c>
      <c r="I505" s="30"/>
      <c r="J505" s="31">
        <f>SUM(J496:J504)</f>
        <v>28.909999999999997</v>
      </c>
      <c r="K505" s="31">
        <f>SUM(K496:K504)</f>
        <v>25.810000000000006</v>
      </c>
      <c r="L505" s="31">
        <f>SUM(L496:L504)</f>
        <v>138.35999999999999</v>
      </c>
      <c r="M505" s="33">
        <f>SUM(M496:M504)</f>
        <v>898.23</v>
      </c>
    </row>
    <row r="506" spans="2:13" ht="99" thickBot="1" x14ac:dyDescent="1.4">
      <c r="B506" s="34"/>
      <c r="C506" s="35"/>
      <c r="D506" s="36"/>
      <c r="E506" s="37"/>
      <c r="F506" s="37"/>
      <c r="G506" s="37"/>
      <c r="H506" s="38"/>
      <c r="I506" s="39"/>
      <c r="J506" s="40"/>
      <c r="K506" s="40"/>
      <c r="L506" s="40"/>
      <c r="M506" s="41"/>
    </row>
    <row r="507" spans="2:13" ht="97.9" customHeight="1" thickBot="1" x14ac:dyDescent="1.4">
      <c r="B507" s="34"/>
      <c r="C507" s="35" t="s">
        <v>46</v>
      </c>
      <c r="D507" s="36"/>
      <c r="E507" s="37"/>
      <c r="F507" s="37"/>
      <c r="G507" s="37"/>
      <c r="H507" s="38">
        <f>H505/H534*100</f>
        <v>33.879545454545458</v>
      </c>
      <c r="I507" s="39"/>
      <c r="J507" s="40"/>
      <c r="K507" s="40"/>
      <c r="L507" s="40"/>
      <c r="M507" s="42">
        <f>M505/M534*100</f>
        <v>33.267777777777781</v>
      </c>
    </row>
    <row r="508" spans="2:13" ht="99" thickBot="1" x14ac:dyDescent="1.4">
      <c r="B508" s="183" t="s">
        <v>24</v>
      </c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5"/>
    </row>
    <row r="509" spans="2:13" x14ac:dyDescent="1.35">
      <c r="B509" s="58"/>
      <c r="C509" s="44"/>
      <c r="D509" s="59"/>
      <c r="E509" s="60"/>
      <c r="F509" s="60"/>
      <c r="G509" s="60"/>
      <c r="H509" s="61"/>
      <c r="I509" s="62"/>
      <c r="J509" s="63"/>
      <c r="K509" s="63"/>
      <c r="L509" s="63"/>
      <c r="M509" s="64"/>
    </row>
    <row r="510" spans="2:13" x14ac:dyDescent="1.35">
      <c r="B510" s="65" t="s">
        <v>160</v>
      </c>
      <c r="C510" s="21" t="s">
        <v>161</v>
      </c>
      <c r="D510" s="66" t="s">
        <v>84</v>
      </c>
      <c r="E510" s="67">
        <v>8</v>
      </c>
      <c r="F510" s="67">
        <v>10.199999999999999</v>
      </c>
      <c r="G510" s="67">
        <v>40.200000000000003</v>
      </c>
      <c r="H510" s="68">
        <v>285</v>
      </c>
      <c r="I510" s="66" t="s">
        <v>84</v>
      </c>
      <c r="J510" s="67">
        <v>8</v>
      </c>
      <c r="K510" s="67">
        <v>10.199999999999999</v>
      </c>
      <c r="L510" s="67">
        <v>40.200000000000003</v>
      </c>
      <c r="M510" s="68">
        <v>285</v>
      </c>
    </row>
    <row r="511" spans="2:13" ht="196.5" x14ac:dyDescent="1.35">
      <c r="B511" s="65" t="s">
        <v>175</v>
      </c>
      <c r="C511" s="21" t="s">
        <v>176</v>
      </c>
      <c r="D511" s="69">
        <v>200</v>
      </c>
      <c r="E511" s="70">
        <v>0.12</v>
      </c>
      <c r="F511" s="70">
        <v>0.12</v>
      </c>
      <c r="G511" s="70">
        <v>26.6</v>
      </c>
      <c r="H511" s="70">
        <v>104</v>
      </c>
      <c r="I511" s="69">
        <v>200</v>
      </c>
      <c r="J511" s="70">
        <v>0.12</v>
      </c>
      <c r="K511" s="70">
        <v>0.12</v>
      </c>
      <c r="L511" s="70">
        <v>26.6</v>
      </c>
      <c r="M511" s="71">
        <v>104</v>
      </c>
    </row>
    <row r="512" spans="2:13" ht="88.15" customHeight="1" thickBot="1" x14ac:dyDescent="1.4">
      <c r="B512" s="20"/>
      <c r="C512" s="21"/>
      <c r="D512" s="1"/>
      <c r="E512" s="22"/>
      <c r="F512" s="22"/>
      <c r="G512" s="22"/>
      <c r="H512" s="22"/>
      <c r="I512" s="1"/>
      <c r="J512" s="22"/>
      <c r="K512" s="22"/>
      <c r="L512" s="22"/>
      <c r="M512" s="23"/>
    </row>
    <row r="513" spans="2:13" ht="81" customHeight="1" thickBot="1" x14ac:dyDescent="1.4">
      <c r="B513" s="72"/>
      <c r="C513" s="29" t="s">
        <v>33</v>
      </c>
      <c r="D513" s="73"/>
      <c r="E513" s="74">
        <f>SUM(E510:E512)</f>
        <v>8.1199999999999992</v>
      </c>
      <c r="F513" s="74">
        <f>SUM(F510:F512)</f>
        <v>10.319999999999999</v>
      </c>
      <c r="G513" s="74">
        <f>SUM(G510:G512)</f>
        <v>66.800000000000011</v>
      </c>
      <c r="H513" s="75">
        <f>SUM(H510:H512)</f>
        <v>389</v>
      </c>
      <c r="I513" s="76"/>
      <c r="J513" s="74">
        <f>SUM(J510:J512)</f>
        <v>8.1199999999999992</v>
      </c>
      <c r="K513" s="74">
        <f>SUM(K510:K512)</f>
        <v>10.319999999999999</v>
      </c>
      <c r="L513" s="74">
        <f>SUM(L510:L512)</f>
        <v>66.800000000000011</v>
      </c>
      <c r="M513" s="75">
        <f>SUM(M510:M512)</f>
        <v>389</v>
      </c>
    </row>
    <row r="514" spans="2:13" ht="81" customHeight="1" thickBot="1" x14ac:dyDescent="1.4">
      <c r="B514" s="34"/>
      <c r="C514" s="35"/>
      <c r="D514" s="36"/>
      <c r="E514" s="37"/>
      <c r="F514" s="37"/>
      <c r="G514" s="37"/>
      <c r="H514" s="38"/>
      <c r="I514" s="39"/>
      <c r="J514" s="40"/>
      <c r="K514" s="40"/>
      <c r="L514" s="40"/>
      <c r="M514" s="41"/>
    </row>
    <row r="515" spans="2:13" ht="99" thickBot="1" x14ac:dyDescent="1.4">
      <c r="B515" s="34"/>
      <c r="C515" s="35" t="s">
        <v>46</v>
      </c>
      <c r="D515" s="36"/>
      <c r="E515" s="37"/>
      <c r="F515" s="37"/>
      <c r="G515" s="37"/>
      <c r="H515" s="38">
        <v>15.9</v>
      </c>
      <c r="I515" s="39"/>
      <c r="J515" s="40"/>
      <c r="K515" s="40"/>
      <c r="L515" s="40"/>
      <c r="M515" s="42">
        <f>M513/M534*100</f>
        <v>14.407407407407408</v>
      </c>
    </row>
    <row r="516" spans="2:13" ht="99" thickBot="1" x14ac:dyDescent="1.4">
      <c r="B516" s="186" t="s">
        <v>25</v>
      </c>
      <c r="C516" s="187"/>
      <c r="D516" s="187"/>
      <c r="E516" s="187"/>
      <c r="F516" s="187"/>
      <c r="G516" s="187"/>
      <c r="H516" s="187"/>
      <c r="I516" s="187"/>
      <c r="J516" s="187"/>
      <c r="K516" s="187"/>
      <c r="L516" s="187"/>
      <c r="M516" s="188"/>
    </row>
    <row r="517" spans="2:13" ht="106.9" customHeight="1" x14ac:dyDescent="1.35">
      <c r="B517" s="58"/>
      <c r="C517" s="44"/>
      <c r="D517" s="59"/>
      <c r="E517" s="60"/>
      <c r="F517" s="60"/>
      <c r="G517" s="60"/>
      <c r="H517" s="133"/>
      <c r="I517" s="134"/>
      <c r="J517" s="135"/>
      <c r="K517" s="135"/>
      <c r="L517" s="135"/>
      <c r="M517" s="136"/>
    </row>
    <row r="518" spans="2:13" ht="101.45" customHeight="1" x14ac:dyDescent="1.35">
      <c r="B518" s="20" t="s">
        <v>17</v>
      </c>
      <c r="C518" s="21" t="s">
        <v>121</v>
      </c>
      <c r="D518" s="1"/>
      <c r="E518" s="22"/>
      <c r="F518" s="22"/>
      <c r="G518" s="22"/>
      <c r="H518" s="51"/>
      <c r="I518" s="1">
        <v>100</v>
      </c>
      <c r="J518" s="22">
        <v>10.6</v>
      </c>
      <c r="K518" s="22">
        <v>8.4</v>
      </c>
      <c r="L518" s="22">
        <v>14.3</v>
      </c>
      <c r="M518" s="23">
        <v>175.2</v>
      </c>
    </row>
    <row r="519" spans="2:13" x14ac:dyDescent="1.35">
      <c r="B519" s="20" t="s">
        <v>10</v>
      </c>
      <c r="C519" s="21" t="s">
        <v>11</v>
      </c>
      <c r="D519" s="1"/>
      <c r="E519" s="22"/>
      <c r="F519" s="22"/>
      <c r="G519" s="22"/>
      <c r="H519" s="51"/>
      <c r="I519" s="1">
        <v>150</v>
      </c>
      <c r="J519" s="22">
        <v>3.15</v>
      </c>
      <c r="K519" s="22">
        <v>4.95</v>
      </c>
      <c r="L519" s="22">
        <v>20.100000000000001</v>
      </c>
      <c r="M519" s="23">
        <v>138</v>
      </c>
    </row>
    <row r="520" spans="2:13" ht="91.15" customHeight="1" x14ac:dyDescent="1.35">
      <c r="B520" s="20"/>
      <c r="C520" s="21" t="s">
        <v>126</v>
      </c>
      <c r="D520" s="1"/>
      <c r="E520" s="22"/>
      <c r="F520" s="22"/>
      <c r="G520" s="22"/>
      <c r="H520" s="22"/>
      <c r="I520" s="1">
        <v>180</v>
      </c>
      <c r="J520" s="22">
        <v>0.5</v>
      </c>
      <c r="K520" s="22">
        <v>0.4</v>
      </c>
      <c r="L520" s="22">
        <v>20.9</v>
      </c>
      <c r="M520" s="23">
        <v>90</v>
      </c>
    </row>
    <row r="521" spans="2:13" ht="81" customHeight="1" x14ac:dyDescent="1.35">
      <c r="B521" s="20"/>
      <c r="C521" s="21" t="s">
        <v>6</v>
      </c>
      <c r="D521" s="1"/>
      <c r="E521" s="22"/>
      <c r="F521" s="22"/>
      <c r="G521" s="22"/>
      <c r="H521" s="51"/>
      <c r="I521" s="24">
        <v>40</v>
      </c>
      <c r="J521" s="22">
        <v>2.4</v>
      </c>
      <c r="K521" s="22">
        <v>0.3</v>
      </c>
      <c r="L521" s="22">
        <v>17.600000000000001</v>
      </c>
      <c r="M521" s="23">
        <v>80.5</v>
      </c>
    </row>
    <row r="522" spans="2:13" ht="81" customHeight="1" x14ac:dyDescent="1.35">
      <c r="B522" s="20"/>
      <c r="C522" s="21" t="s">
        <v>118</v>
      </c>
      <c r="D522" s="1"/>
      <c r="E522" s="22"/>
      <c r="F522" s="22"/>
      <c r="G522" s="22"/>
      <c r="H522" s="51"/>
      <c r="I522" s="1">
        <v>30</v>
      </c>
      <c r="J522" s="174">
        <v>2.4300000000000002</v>
      </c>
      <c r="K522" s="174">
        <v>0.12</v>
      </c>
      <c r="L522" s="174">
        <v>15.84</v>
      </c>
      <c r="M522" s="23">
        <v>74.400000000000006</v>
      </c>
    </row>
    <row r="523" spans="2:13" ht="91.15" customHeight="1" thickBot="1" x14ac:dyDescent="1.4">
      <c r="B523" s="20"/>
      <c r="C523" s="21"/>
      <c r="D523" s="1"/>
      <c r="E523" s="22"/>
      <c r="F523" s="22"/>
      <c r="G523" s="22"/>
      <c r="H523" s="51"/>
      <c r="I523" s="24"/>
      <c r="J523" s="22"/>
      <c r="K523" s="22"/>
      <c r="L523" s="22"/>
      <c r="M523" s="23"/>
    </row>
    <row r="524" spans="2:13" ht="99" thickBot="1" x14ac:dyDescent="1.4">
      <c r="B524" s="72"/>
      <c r="C524" s="29" t="s">
        <v>33</v>
      </c>
      <c r="D524" s="73"/>
      <c r="E524" s="74"/>
      <c r="F524" s="74"/>
      <c r="G524" s="74"/>
      <c r="H524" s="138"/>
      <c r="I524" s="73"/>
      <c r="J524" s="74">
        <f>SUM(J518:J523)</f>
        <v>19.079999999999998</v>
      </c>
      <c r="K524" s="74">
        <f>SUM(K518:K523)</f>
        <v>14.170000000000002</v>
      </c>
      <c r="L524" s="74">
        <f>SUM(L518:L523)</f>
        <v>88.740000000000009</v>
      </c>
      <c r="M524" s="75">
        <f>SUM(M518:M523)</f>
        <v>558.1</v>
      </c>
    </row>
    <row r="525" spans="2:13" ht="99" thickBot="1" x14ac:dyDescent="1.4">
      <c r="B525" s="34"/>
      <c r="C525" s="35"/>
      <c r="D525" s="36"/>
      <c r="E525" s="37"/>
      <c r="F525" s="37"/>
      <c r="G525" s="37"/>
      <c r="H525" s="38"/>
      <c r="I525" s="36"/>
      <c r="J525" s="37"/>
      <c r="K525" s="37"/>
      <c r="L525" s="37"/>
      <c r="M525" s="42"/>
    </row>
    <row r="526" spans="2:13" ht="99" thickBot="1" x14ac:dyDescent="1.4">
      <c r="B526" s="34"/>
      <c r="C526" s="35" t="s">
        <v>46</v>
      </c>
      <c r="D526" s="36"/>
      <c r="E526" s="37"/>
      <c r="F526" s="37"/>
      <c r="G526" s="37"/>
      <c r="H526" s="38"/>
      <c r="I526" s="36"/>
      <c r="J526" s="37"/>
      <c r="K526" s="37"/>
      <c r="L526" s="37"/>
      <c r="M526" s="42">
        <f>M524/M534*100</f>
        <v>20.670370370370371</v>
      </c>
    </row>
    <row r="527" spans="2:13" ht="99" thickBot="1" x14ac:dyDescent="1.4">
      <c r="B527" s="72"/>
      <c r="C527" s="29"/>
      <c r="D527" s="73"/>
      <c r="E527" s="97"/>
      <c r="F527" s="97"/>
      <c r="G527" s="97"/>
      <c r="H527" s="98"/>
      <c r="I527" s="73"/>
      <c r="J527" s="97"/>
      <c r="K527" s="97"/>
      <c r="L527" s="97"/>
      <c r="M527" s="99"/>
    </row>
    <row r="528" spans="2:13" ht="295.5" thickBot="1" x14ac:dyDescent="1.4">
      <c r="B528" s="100"/>
      <c r="C528" s="101" t="s">
        <v>35</v>
      </c>
      <c r="D528" s="102"/>
      <c r="E528" s="103">
        <f>E491+E505+E513</f>
        <v>46.109999999999992</v>
      </c>
      <c r="F528" s="103">
        <f>F491+F505+F513</f>
        <v>43.81</v>
      </c>
      <c r="G528" s="103">
        <f>G491+G505+G513</f>
        <v>253.93</v>
      </c>
      <c r="H528" s="103">
        <f>H491+H505+H513</f>
        <v>1591.25</v>
      </c>
      <c r="I528" s="104"/>
      <c r="J528" s="105">
        <f>J505+J513+J524</f>
        <v>56.109999999999992</v>
      </c>
      <c r="K528" s="105">
        <f>K505+K513+K524</f>
        <v>50.300000000000004</v>
      </c>
      <c r="L528" s="105">
        <f>L505+L513+L524</f>
        <v>293.89999999999998</v>
      </c>
      <c r="M528" s="105">
        <f>M505+M513+M524</f>
        <v>1845.33</v>
      </c>
    </row>
    <row r="529" spans="1:14" ht="99" thickBot="1" x14ac:dyDescent="1.4">
      <c r="B529" s="107"/>
      <c r="C529" s="11"/>
      <c r="D529" s="102"/>
      <c r="E529" s="108"/>
      <c r="F529" s="108"/>
      <c r="G529" s="108"/>
      <c r="H529" s="109"/>
      <c r="I529" s="102"/>
      <c r="J529" s="108"/>
      <c r="K529" s="108"/>
      <c r="L529" s="108"/>
      <c r="M529" s="110"/>
    </row>
    <row r="530" spans="1:14" ht="99" thickBot="1" x14ac:dyDescent="1.4">
      <c r="B530" s="111"/>
      <c r="C530" s="112" t="s">
        <v>34</v>
      </c>
      <c r="D530" s="104"/>
      <c r="E530" s="31">
        <f>E528*4</f>
        <v>184.43999999999997</v>
      </c>
      <c r="F530" s="31">
        <f>F528*9</f>
        <v>394.29</v>
      </c>
      <c r="G530" s="31">
        <f>G528*4</f>
        <v>1015.72</v>
      </c>
      <c r="H530" s="32">
        <f>E530+F530+G530</f>
        <v>1594.45</v>
      </c>
      <c r="I530" s="104"/>
      <c r="J530" s="31">
        <f>J528*4</f>
        <v>224.43999999999997</v>
      </c>
      <c r="K530" s="31">
        <f>K528*9</f>
        <v>452.70000000000005</v>
      </c>
      <c r="L530" s="31">
        <f>L528*4</f>
        <v>1175.5999999999999</v>
      </c>
      <c r="M530" s="33">
        <f>J530+K530+L530</f>
        <v>1852.7399999999998</v>
      </c>
    </row>
    <row r="531" spans="1:14" ht="99" thickBot="1" x14ac:dyDescent="1.4">
      <c r="B531" s="113"/>
      <c r="C531" s="114"/>
      <c r="D531" s="45"/>
      <c r="E531" s="46"/>
      <c r="F531" s="46"/>
      <c r="G531" s="46"/>
      <c r="H531" s="47"/>
      <c r="I531" s="45"/>
      <c r="J531" s="46"/>
      <c r="K531" s="46"/>
      <c r="L531" s="46"/>
      <c r="M531" s="115"/>
    </row>
    <row r="532" spans="1:14" ht="81" customHeight="1" thickBot="1" x14ac:dyDescent="1.4">
      <c r="B532" s="107"/>
      <c r="C532" s="11" t="s">
        <v>36</v>
      </c>
      <c r="D532" s="102"/>
      <c r="E532" s="116">
        <f>E530/H530*100</f>
        <v>11.567625199912193</v>
      </c>
      <c r="F532" s="116">
        <v>31</v>
      </c>
      <c r="G532" s="116">
        <v>59</v>
      </c>
      <c r="H532" s="117">
        <f>H528/H534*100</f>
        <v>72.329545454545453</v>
      </c>
      <c r="I532" s="104"/>
      <c r="J532" s="118">
        <f>J530/M530*100</f>
        <v>12.113950149508296</v>
      </c>
      <c r="K532" s="118">
        <v>32</v>
      </c>
      <c r="L532" s="118">
        <v>58</v>
      </c>
      <c r="M532" s="119">
        <v>70</v>
      </c>
    </row>
    <row r="533" spans="1:14" ht="81" customHeight="1" thickBot="1" x14ac:dyDescent="1.4">
      <c r="B533" s="100"/>
      <c r="C533" s="101" t="s">
        <v>43</v>
      </c>
      <c r="D533" s="104"/>
      <c r="E533" s="105">
        <f>E491+E505</f>
        <v>37.989999999999995</v>
      </c>
      <c r="F533" s="105">
        <f>F491+F505</f>
        <v>33.49</v>
      </c>
      <c r="G533" s="105">
        <f>G491+G505</f>
        <v>187.13</v>
      </c>
      <c r="H533" s="106">
        <f>H491+H505</f>
        <v>1202.25</v>
      </c>
      <c r="I533" s="103"/>
      <c r="J533" s="103">
        <f>J491+J505</f>
        <v>28.909999999999997</v>
      </c>
      <c r="K533" s="103">
        <f>K491+K505</f>
        <v>25.810000000000006</v>
      </c>
      <c r="L533" s="103">
        <f>L491+L505</f>
        <v>138.35999999999999</v>
      </c>
      <c r="M533" s="106">
        <f>M505+M513</f>
        <v>1287.23</v>
      </c>
    </row>
    <row r="534" spans="1:14" ht="99" thickBot="1" x14ac:dyDescent="1.4">
      <c r="B534" s="120"/>
      <c r="C534" s="121" t="s">
        <v>37</v>
      </c>
      <c r="D534" s="118"/>
      <c r="E534" s="118"/>
      <c r="F534" s="118"/>
      <c r="G534" s="118"/>
      <c r="H534" s="32">
        <v>2200</v>
      </c>
      <c r="I534" s="104"/>
      <c r="J534" s="31"/>
      <c r="K534" s="31"/>
      <c r="L534" s="31"/>
      <c r="M534" s="33">
        <v>2700</v>
      </c>
    </row>
    <row r="535" spans="1:14" x14ac:dyDescent="1.35">
      <c r="B535" s="122"/>
      <c r="C535" s="44"/>
      <c r="D535" s="8"/>
      <c r="E535" s="8"/>
      <c r="F535" s="8"/>
      <c r="G535" s="8"/>
      <c r="H535" s="123"/>
      <c r="I535" s="8"/>
      <c r="J535" s="123"/>
      <c r="K535" s="123"/>
      <c r="L535" s="123"/>
      <c r="M535" s="123"/>
    </row>
    <row r="536" spans="1:14" ht="99" thickBot="1" x14ac:dyDescent="1.4">
      <c r="A536" s="85"/>
      <c r="B536" s="122"/>
      <c r="C536" s="44"/>
      <c r="D536" s="8"/>
      <c r="E536" s="8"/>
      <c r="F536" s="8"/>
      <c r="G536" s="8"/>
      <c r="H536" s="123"/>
      <c r="I536" s="8"/>
      <c r="J536" s="123"/>
      <c r="K536" s="123"/>
      <c r="L536" s="123"/>
      <c r="M536" s="123"/>
      <c r="N536" s="85"/>
    </row>
    <row r="537" spans="1:14" ht="99" thickBot="1" x14ac:dyDescent="1.4">
      <c r="B537" s="191" t="s">
        <v>0</v>
      </c>
      <c r="C537" s="11"/>
      <c r="D537" s="12"/>
      <c r="E537" s="13"/>
      <c r="F537" s="13" t="s">
        <v>7</v>
      </c>
      <c r="G537" s="13"/>
      <c r="H537" s="14"/>
      <c r="I537" s="15"/>
      <c r="J537" s="13"/>
      <c r="K537" s="13" t="s">
        <v>15</v>
      </c>
      <c r="L537" s="13"/>
      <c r="M537" s="14"/>
    </row>
    <row r="538" spans="1:14" ht="409.6" thickBot="1" x14ac:dyDescent="1.4">
      <c r="B538" s="192"/>
      <c r="C538" s="16" t="s">
        <v>1</v>
      </c>
      <c r="D538" s="124" t="s">
        <v>27</v>
      </c>
      <c r="E538" s="125" t="s">
        <v>28</v>
      </c>
      <c r="F538" s="125" t="s">
        <v>29</v>
      </c>
      <c r="G538" s="125" t="s">
        <v>30</v>
      </c>
      <c r="H538" s="19" t="s">
        <v>26</v>
      </c>
      <c r="I538" s="124" t="s">
        <v>27</v>
      </c>
      <c r="J538" s="125" t="s">
        <v>28</v>
      </c>
      <c r="K538" s="125" t="s">
        <v>29</v>
      </c>
      <c r="L538" s="18" t="s">
        <v>30</v>
      </c>
      <c r="M538" s="19" t="s">
        <v>26</v>
      </c>
    </row>
    <row r="539" spans="1:14" ht="99" thickBot="1" x14ac:dyDescent="1.4">
      <c r="B539" s="186" t="s">
        <v>42</v>
      </c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8"/>
    </row>
    <row r="540" spans="1:14" ht="228.6" customHeight="1" thickBot="1" x14ac:dyDescent="1.4">
      <c r="B540" s="186" t="s">
        <v>41</v>
      </c>
      <c r="C540" s="187"/>
      <c r="D540" s="187"/>
      <c r="E540" s="187"/>
      <c r="F540" s="187"/>
      <c r="G540" s="187"/>
      <c r="H540" s="187"/>
      <c r="I540" s="187"/>
      <c r="J540" s="187"/>
      <c r="K540" s="187"/>
      <c r="L540" s="187"/>
      <c r="M540" s="188"/>
    </row>
    <row r="541" spans="1:14" ht="99" thickBot="1" x14ac:dyDescent="1.4">
      <c r="B541" s="186" t="s">
        <v>50</v>
      </c>
      <c r="C541" s="187"/>
      <c r="D541" s="187"/>
      <c r="E541" s="187"/>
      <c r="F541" s="187"/>
      <c r="G541" s="187"/>
      <c r="H541" s="187"/>
      <c r="I541" s="189"/>
      <c r="J541" s="189"/>
      <c r="K541" s="189"/>
      <c r="L541" s="189"/>
      <c r="M541" s="190"/>
    </row>
    <row r="542" spans="1:14" x14ac:dyDescent="1.35">
      <c r="B542" s="20"/>
      <c r="C542" s="21"/>
      <c r="D542" s="1"/>
      <c r="E542" s="22"/>
      <c r="F542" s="22"/>
      <c r="G542" s="22"/>
      <c r="H542" s="51"/>
      <c r="I542" s="48"/>
      <c r="J542" s="126"/>
      <c r="K542" s="126"/>
      <c r="L542" s="126"/>
      <c r="M542" s="127"/>
    </row>
    <row r="543" spans="1:14" s="85" customFormat="1" x14ac:dyDescent="1.35">
      <c r="A543" s="2"/>
      <c r="B543" s="20" t="s">
        <v>55</v>
      </c>
      <c r="C543" s="21" t="s">
        <v>56</v>
      </c>
      <c r="D543" s="1">
        <v>50</v>
      </c>
      <c r="E543" s="22">
        <v>5.8</v>
      </c>
      <c r="F543" s="22">
        <v>8.4</v>
      </c>
      <c r="G543" s="22">
        <v>0.8</v>
      </c>
      <c r="H543" s="22">
        <v>101</v>
      </c>
      <c r="I543" s="1"/>
      <c r="J543" s="22"/>
      <c r="K543" s="22"/>
      <c r="L543" s="22"/>
      <c r="M543" s="23"/>
      <c r="N543" s="2"/>
    </row>
    <row r="544" spans="1:14" x14ac:dyDescent="1.35">
      <c r="B544" s="20" t="s">
        <v>116</v>
      </c>
      <c r="C544" s="21" t="s">
        <v>117</v>
      </c>
      <c r="D544" s="1">
        <v>130</v>
      </c>
      <c r="E544" s="22">
        <v>6.5</v>
      </c>
      <c r="F544" s="22">
        <v>4.8099999999999996</v>
      </c>
      <c r="G544" s="22">
        <v>31.59</v>
      </c>
      <c r="H544" s="22">
        <v>196.3</v>
      </c>
      <c r="I544" s="1"/>
      <c r="J544" s="22"/>
      <c r="K544" s="22"/>
      <c r="L544" s="22"/>
      <c r="M544" s="23"/>
    </row>
    <row r="545" spans="2:13" ht="406.9" customHeight="1" x14ac:dyDescent="1.35">
      <c r="B545" s="20" t="s">
        <v>51</v>
      </c>
      <c r="C545" s="21" t="s">
        <v>57</v>
      </c>
      <c r="D545" s="1">
        <v>200</v>
      </c>
      <c r="E545" s="22">
        <v>5.2</v>
      </c>
      <c r="F545" s="22">
        <v>4.46</v>
      </c>
      <c r="G545" s="22">
        <v>21.22</v>
      </c>
      <c r="H545" s="51">
        <v>166.8</v>
      </c>
      <c r="I545" s="24"/>
      <c r="J545" s="22"/>
      <c r="K545" s="22"/>
      <c r="L545" s="22"/>
      <c r="M545" s="23"/>
    </row>
    <row r="546" spans="2:13" ht="118.5" customHeight="1" x14ac:dyDescent="1.35">
      <c r="B546" s="20"/>
      <c r="C546" s="21" t="s">
        <v>118</v>
      </c>
      <c r="D546" s="1">
        <v>15</v>
      </c>
      <c r="E546" s="22">
        <v>1.22</v>
      </c>
      <c r="F546" s="22">
        <v>0.06</v>
      </c>
      <c r="G546" s="22">
        <v>7.92</v>
      </c>
      <c r="H546" s="51">
        <v>37.200000000000003</v>
      </c>
      <c r="I546" s="1"/>
      <c r="J546" s="22"/>
      <c r="K546" s="22"/>
      <c r="L546" s="22"/>
      <c r="M546" s="23"/>
    </row>
    <row r="547" spans="2:13" ht="118.5" customHeight="1" x14ac:dyDescent="1.35">
      <c r="B547" s="20" t="s">
        <v>89</v>
      </c>
      <c r="C547" s="21" t="s">
        <v>21</v>
      </c>
      <c r="D547" s="137">
        <v>150</v>
      </c>
      <c r="E547" s="22">
        <v>0.6</v>
      </c>
      <c r="F547" s="22">
        <v>0.6</v>
      </c>
      <c r="G547" s="22">
        <v>14.8</v>
      </c>
      <c r="H547" s="51">
        <v>67.5</v>
      </c>
      <c r="I547" s="137"/>
      <c r="J547" s="22"/>
      <c r="K547" s="22"/>
      <c r="L547" s="22"/>
      <c r="M547" s="23"/>
    </row>
    <row r="548" spans="2:13" ht="118.5" customHeight="1" thickBot="1" x14ac:dyDescent="1.4">
      <c r="B548" s="20"/>
      <c r="C548" s="21"/>
      <c r="D548" s="1"/>
      <c r="E548" s="22"/>
      <c r="F548" s="22"/>
      <c r="G548" s="22"/>
      <c r="H548" s="51"/>
      <c r="I548" s="55"/>
      <c r="J548" s="56"/>
      <c r="K548" s="56"/>
      <c r="L548" s="56"/>
      <c r="M548" s="57"/>
    </row>
    <row r="549" spans="2:13" ht="99" thickBot="1" x14ac:dyDescent="1.4">
      <c r="B549" s="28"/>
      <c r="C549" s="29" t="s">
        <v>33</v>
      </c>
      <c r="D549" s="30"/>
      <c r="E549" s="31">
        <f>SUM(E542:E548)</f>
        <v>19.32</v>
      </c>
      <c r="F549" s="31">
        <f>SUM(F542:F548)</f>
        <v>18.330000000000002</v>
      </c>
      <c r="G549" s="31">
        <f>SUM(G542:G548)</f>
        <v>76.33</v>
      </c>
      <c r="H549" s="32">
        <f>SUM(H542:H548)</f>
        <v>568.79999999999995</v>
      </c>
      <c r="I549" s="30"/>
      <c r="J549" s="31"/>
      <c r="K549" s="31"/>
      <c r="L549" s="31"/>
      <c r="M549" s="33"/>
    </row>
    <row r="550" spans="2:13" ht="99" thickBot="1" x14ac:dyDescent="1.4">
      <c r="B550" s="34"/>
      <c r="C550" s="35"/>
      <c r="D550" s="36"/>
      <c r="E550" s="37"/>
      <c r="F550" s="37"/>
      <c r="G550" s="37"/>
      <c r="H550" s="38"/>
      <c r="I550" s="39"/>
      <c r="J550" s="40"/>
      <c r="K550" s="40"/>
      <c r="L550" s="40"/>
      <c r="M550" s="41"/>
    </row>
    <row r="551" spans="2:13" ht="99" thickBot="1" x14ac:dyDescent="1.4">
      <c r="B551" s="34"/>
      <c r="C551" s="35" t="s">
        <v>46</v>
      </c>
      <c r="D551" s="36"/>
      <c r="E551" s="37"/>
      <c r="F551" s="37"/>
      <c r="G551" s="37"/>
      <c r="H551" s="38">
        <f>H549/H592*100</f>
        <v>25.854545454545452</v>
      </c>
      <c r="I551" s="39"/>
      <c r="J551" s="40"/>
      <c r="K551" s="40"/>
      <c r="L551" s="40"/>
      <c r="M551" s="42"/>
    </row>
    <row r="552" spans="2:13" ht="99" thickBot="1" x14ac:dyDescent="1.4">
      <c r="B552" s="186" t="s">
        <v>23</v>
      </c>
      <c r="C552" s="187"/>
      <c r="D552" s="187"/>
      <c r="E552" s="187"/>
      <c r="F552" s="187"/>
      <c r="G552" s="187"/>
      <c r="H552" s="187"/>
      <c r="I552" s="187"/>
      <c r="J552" s="187"/>
      <c r="K552" s="187"/>
      <c r="L552" s="187"/>
      <c r="M552" s="188"/>
    </row>
    <row r="553" spans="2:13" x14ac:dyDescent="1.35">
      <c r="B553" s="20"/>
      <c r="C553" s="21"/>
      <c r="D553" s="154"/>
      <c r="E553" s="155"/>
      <c r="F553" s="155"/>
      <c r="G553" s="155"/>
      <c r="H553" s="156"/>
      <c r="I553" s="48"/>
      <c r="J553" s="126"/>
      <c r="K553" s="126"/>
      <c r="L553" s="126"/>
      <c r="M553" s="127"/>
    </row>
    <row r="554" spans="2:13" ht="97.9" customHeight="1" x14ac:dyDescent="1.35">
      <c r="B554" s="20" t="s">
        <v>51</v>
      </c>
      <c r="C554" s="21" t="s">
        <v>127</v>
      </c>
      <c r="D554" s="1">
        <v>50</v>
      </c>
      <c r="E554" s="22">
        <v>1.2</v>
      </c>
      <c r="F554" s="22">
        <v>0.2</v>
      </c>
      <c r="G554" s="22">
        <v>5.7</v>
      </c>
      <c r="H554" s="51">
        <v>28.5</v>
      </c>
      <c r="I554" s="1">
        <v>60</v>
      </c>
      <c r="J554" s="174">
        <v>1.4</v>
      </c>
      <c r="K554" s="174">
        <v>0.2</v>
      </c>
      <c r="L554" s="174">
        <v>6.8</v>
      </c>
      <c r="M554" s="23">
        <v>34.200000000000003</v>
      </c>
    </row>
    <row r="555" spans="2:13" x14ac:dyDescent="1.35">
      <c r="B555" s="20" t="s">
        <v>147</v>
      </c>
      <c r="C555" s="21" t="s">
        <v>148</v>
      </c>
      <c r="D555" s="1">
        <v>200</v>
      </c>
      <c r="E555" s="22">
        <v>1.8</v>
      </c>
      <c r="F555" s="22">
        <v>5</v>
      </c>
      <c r="G555" s="22">
        <v>11.4</v>
      </c>
      <c r="H555" s="51">
        <v>98</v>
      </c>
      <c r="I555" s="1">
        <v>200</v>
      </c>
      <c r="J555" s="174">
        <v>1.8</v>
      </c>
      <c r="K555" s="174">
        <v>5</v>
      </c>
      <c r="L555" s="174">
        <v>11.4</v>
      </c>
      <c r="M555" s="23">
        <v>98</v>
      </c>
    </row>
    <row r="556" spans="2:13" ht="81" customHeight="1" x14ac:dyDescent="1.35">
      <c r="B556" s="20"/>
      <c r="C556" s="21" t="s">
        <v>9</v>
      </c>
      <c r="D556" s="1">
        <v>5</v>
      </c>
      <c r="E556" s="22">
        <v>0.1</v>
      </c>
      <c r="F556" s="22">
        <v>0.8</v>
      </c>
      <c r="G556" s="22">
        <v>0.2</v>
      </c>
      <c r="H556" s="51">
        <v>8.1</v>
      </c>
      <c r="I556" s="1">
        <v>5</v>
      </c>
      <c r="J556" s="174">
        <v>0.1</v>
      </c>
      <c r="K556" s="174">
        <v>0.8</v>
      </c>
      <c r="L556" s="174">
        <v>0.2</v>
      </c>
      <c r="M556" s="23">
        <v>8.1</v>
      </c>
    </row>
    <row r="557" spans="2:13" ht="81" customHeight="1" x14ac:dyDescent="1.35">
      <c r="B557" s="20" t="s">
        <v>149</v>
      </c>
      <c r="C557" s="21" t="s">
        <v>144</v>
      </c>
      <c r="D557" s="1" t="s">
        <v>145</v>
      </c>
      <c r="E557" s="22">
        <v>10.8</v>
      </c>
      <c r="F557" s="22">
        <v>26.1</v>
      </c>
      <c r="G557" s="22">
        <v>17.600000000000001</v>
      </c>
      <c r="H557" s="22">
        <v>358.8</v>
      </c>
      <c r="I557" s="1" t="s">
        <v>146</v>
      </c>
      <c r="J557" s="174">
        <v>13.5</v>
      </c>
      <c r="K557" s="174">
        <v>32.6</v>
      </c>
      <c r="L557" s="174">
        <v>22</v>
      </c>
      <c r="M557" s="23">
        <v>448.5</v>
      </c>
    </row>
    <row r="558" spans="2:13" ht="81" customHeight="1" x14ac:dyDescent="1.35">
      <c r="B558" s="20" t="s">
        <v>14</v>
      </c>
      <c r="C558" s="21" t="s">
        <v>12</v>
      </c>
      <c r="D558" s="1">
        <v>200</v>
      </c>
      <c r="E558" s="22">
        <v>0.2</v>
      </c>
      <c r="F558" s="22">
        <v>0.04</v>
      </c>
      <c r="G558" s="22">
        <v>10</v>
      </c>
      <c r="H558" s="51">
        <v>41</v>
      </c>
      <c r="I558" s="1">
        <v>200</v>
      </c>
      <c r="J558" s="174">
        <v>0.2</v>
      </c>
      <c r="K558" s="174">
        <v>0.04</v>
      </c>
      <c r="L558" s="174">
        <v>10</v>
      </c>
      <c r="M558" s="23">
        <v>41</v>
      </c>
    </row>
    <row r="559" spans="2:13" ht="118.5" customHeight="1" x14ac:dyDescent="1.35">
      <c r="B559" s="20"/>
      <c r="C559" s="21" t="s">
        <v>6</v>
      </c>
      <c r="D559" s="1">
        <v>15</v>
      </c>
      <c r="E559" s="22">
        <v>0.9</v>
      </c>
      <c r="F559" s="22">
        <v>0.05</v>
      </c>
      <c r="G559" s="22">
        <v>6.55</v>
      </c>
      <c r="H559" s="22">
        <v>31.15</v>
      </c>
      <c r="I559" s="1">
        <v>40</v>
      </c>
      <c r="J559" s="174">
        <v>2.4</v>
      </c>
      <c r="K559" s="174">
        <v>0.3</v>
      </c>
      <c r="L559" s="174">
        <v>17.600000000000001</v>
      </c>
      <c r="M559" s="23">
        <v>80.5</v>
      </c>
    </row>
    <row r="560" spans="2:13" x14ac:dyDescent="1.35">
      <c r="B560" s="20"/>
      <c r="C560" s="21" t="s">
        <v>118</v>
      </c>
      <c r="D560" s="1">
        <v>15</v>
      </c>
      <c r="E560" s="22">
        <v>1.22</v>
      </c>
      <c r="F560" s="22">
        <v>0.06</v>
      </c>
      <c r="G560" s="22">
        <v>7.92</v>
      </c>
      <c r="H560" s="51">
        <v>37.200000000000003</v>
      </c>
      <c r="I560" s="1">
        <v>40</v>
      </c>
      <c r="J560" s="174">
        <v>3.2</v>
      </c>
      <c r="K560" s="174">
        <v>0.2</v>
      </c>
      <c r="L560" s="174">
        <v>21.1</v>
      </c>
      <c r="M560" s="23">
        <v>99.2</v>
      </c>
    </row>
    <row r="561" spans="2:13" x14ac:dyDescent="1.35">
      <c r="B561" s="20"/>
      <c r="C561" s="21" t="s">
        <v>171</v>
      </c>
      <c r="D561" s="1">
        <v>25</v>
      </c>
      <c r="E561" s="174">
        <v>1.25</v>
      </c>
      <c r="F561" s="174">
        <v>7</v>
      </c>
      <c r="G561" s="174">
        <v>15.5</v>
      </c>
      <c r="H561" s="51">
        <v>130</v>
      </c>
      <c r="I561" s="25">
        <v>25</v>
      </c>
      <c r="J561" s="26">
        <v>1.25</v>
      </c>
      <c r="K561" s="26">
        <v>7</v>
      </c>
      <c r="L561" s="26">
        <v>15.5</v>
      </c>
      <c r="M561" s="27">
        <v>130</v>
      </c>
    </row>
    <row r="562" spans="2:13" ht="99" thickBot="1" x14ac:dyDescent="1.4">
      <c r="B562" s="20"/>
      <c r="C562" s="21"/>
      <c r="D562" s="1"/>
      <c r="E562" s="22"/>
      <c r="F562" s="22"/>
      <c r="G562" s="22"/>
      <c r="H562" s="51"/>
      <c r="I562" s="55"/>
      <c r="J562" s="56"/>
      <c r="K562" s="56"/>
      <c r="L562" s="56"/>
      <c r="M562" s="57"/>
    </row>
    <row r="563" spans="2:13" ht="107.45" customHeight="1" thickBot="1" x14ac:dyDescent="1.4">
      <c r="B563" s="28"/>
      <c r="C563" s="29" t="s">
        <v>33</v>
      </c>
      <c r="D563" s="30"/>
      <c r="E563" s="31">
        <f>SUM(E554:E562)</f>
        <v>17.47</v>
      </c>
      <c r="F563" s="31">
        <f>SUM(F554:F562)</f>
        <v>39.25</v>
      </c>
      <c r="G563" s="31">
        <f>SUM(G554:G562)</f>
        <v>74.87</v>
      </c>
      <c r="H563" s="32">
        <f>SUM(H554:H562)</f>
        <v>732.75</v>
      </c>
      <c r="I563" s="30"/>
      <c r="J563" s="31">
        <f>SUM(J554:J562)</f>
        <v>23.849999999999998</v>
      </c>
      <c r="K563" s="31">
        <f>SUM(K554:K562)</f>
        <v>46.14</v>
      </c>
      <c r="L563" s="31">
        <f>SUM(L554:L562)</f>
        <v>104.6</v>
      </c>
      <c r="M563" s="33">
        <f>SUM(M554:M562)</f>
        <v>939.5</v>
      </c>
    </row>
    <row r="564" spans="2:13" ht="105.6" customHeight="1" thickBot="1" x14ac:dyDescent="1.4">
      <c r="B564" s="34"/>
      <c r="C564" s="35"/>
      <c r="D564" s="36"/>
      <c r="E564" s="37"/>
      <c r="F564" s="37"/>
      <c r="G564" s="37"/>
      <c r="H564" s="38"/>
      <c r="I564" s="39"/>
      <c r="J564" s="40"/>
      <c r="K564" s="40"/>
      <c r="L564" s="40"/>
      <c r="M564" s="41"/>
    </row>
    <row r="565" spans="2:13" ht="99" thickBot="1" x14ac:dyDescent="1.4">
      <c r="B565" s="34"/>
      <c r="C565" s="35" t="s">
        <v>46</v>
      </c>
      <c r="D565" s="36"/>
      <c r="E565" s="37"/>
      <c r="F565" s="37"/>
      <c r="G565" s="37"/>
      <c r="H565" s="38">
        <f>H563/H592*100</f>
        <v>33.30681818181818</v>
      </c>
      <c r="I565" s="39"/>
      <c r="J565" s="40"/>
      <c r="K565" s="40"/>
      <c r="L565" s="40"/>
      <c r="M565" s="42">
        <f>M563/M592*100</f>
        <v>34.796296296296298</v>
      </c>
    </row>
    <row r="566" spans="2:13" ht="99" thickBot="1" x14ac:dyDescent="1.4">
      <c r="B566" s="183" t="s">
        <v>24</v>
      </c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5"/>
    </row>
    <row r="567" spans="2:13" x14ac:dyDescent="1.35">
      <c r="B567" s="58"/>
      <c r="C567" s="44"/>
      <c r="D567" s="59"/>
      <c r="E567" s="60"/>
      <c r="F567" s="60"/>
      <c r="G567" s="60"/>
      <c r="H567" s="61"/>
      <c r="I567" s="62"/>
      <c r="J567" s="63"/>
      <c r="K567" s="63"/>
      <c r="L567" s="63"/>
      <c r="M567" s="64"/>
    </row>
    <row r="568" spans="2:13" x14ac:dyDescent="1.35">
      <c r="B568" s="65" t="s">
        <v>156</v>
      </c>
      <c r="C568" s="21" t="s">
        <v>157</v>
      </c>
      <c r="D568" s="66">
        <v>100</v>
      </c>
      <c r="E568" s="67">
        <v>11.1</v>
      </c>
      <c r="F568" s="67">
        <v>14.9</v>
      </c>
      <c r="G568" s="67">
        <v>5.6</v>
      </c>
      <c r="H568" s="68">
        <v>200</v>
      </c>
      <c r="I568" s="66">
        <v>100</v>
      </c>
      <c r="J568" s="67">
        <v>11.1</v>
      </c>
      <c r="K568" s="67">
        <v>14.9</v>
      </c>
      <c r="L568" s="67">
        <v>5.6</v>
      </c>
      <c r="M568" s="68">
        <v>200</v>
      </c>
    </row>
    <row r="569" spans="2:13" x14ac:dyDescent="1.35">
      <c r="B569" s="65"/>
      <c r="C569" s="21" t="s">
        <v>20</v>
      </c>
      <c r="D569" s="69">
        <v>200</v>
      </c>
      <c r="E569" s="70">
        <v>0.6</v>
      </c>
      <c r="F569" s="70">
        <v>0.4</v>
      </c>
      <c r="G569" s="70">
        <v>23.2</v>
      </c>
      <c r="H569" s="70">
        <v>100</v>
      </c>
      <c r="I569" s="66">
        <v>200</v>
      </c>
      <c r="J569" s="67">
        <v>0.6</v>
      </c>
      <c r="K569" s="67">
        <v>0.4</v>
      </c>
      <c r="L569" s="67">
        <v>23.2</v>
      </c>
      <c r="M569" s="68">
        <v>100</v>
      </c>
    </row>
    <row r="570" spans="2:13" ht="81" customHeight="1" thickBot="1" x14ac:dyDescent="1.4">
      <c r="B570" s="58"/>
      <c r="C570" s="44"/>
      <c r="D570" s="128"/>
      <c r="E570" s="129"/>
      <c r="F570" s="129"/>
      <c r="G570" s="129"/>
      <c r="H570" s="130"/>
      <c r="I570" s="89"/>
      <c r="J570" s="131"/>
      <c r="K570" s="131"/>
      <c r="L570" s="131"/>
      <c r="M570" s="132"/>
    </row>
    <row r="571" spans="2:13" ht="81" customHeight="1" thickBot="1" x14ac:dyDescent="1.4">
      <c r="B571" s="72"/>
      <c r="C571" s="29" t="s">
        <v>33</v>
      </c>
      <c r="D571" s="73"/>
      <c r="E571" s="74">
        <f>SUM(E568:E570)</f>
        <v>11.7</v>
      </c>
      <c r="F571" s="74">
        <f>SUM(F568:F570)</f>
        <v>15.3</v>
      </c>
      <c r="G571" s="74">
        <f>SUM(G568:G570)</f>
        <v>28.799999999999997</v>
      </c>
      <c r="H571" s="75">
        <f>SUM(H568:H570)</f>
        <v>300</v>
      </c>
      <c r="I571" s="76"/>
      <c r="J571" s="74">
        <f>SUM(J568:J570)</f>
        <v>11.7</v>
      </c>
      <c r="K571" s="74">
        <f>SUM(K568:K570)</f>
        <v>15.3</v>
      </c>
      <c r="L571" s="74">
        <f>SUM(L568:L570)</f>
        <v>28.799999999999997</v>
      </c>
      <c r="M571" s="75">
        <f>SUM(M568:M570)</f>
        <v>300</v>
      </c>
    </row>
    <row r="572" spans="2:13" ht="81" customHeight="1" thickBot="1" x14ac:dyDescent="1.4">
      <c r="B572" s="34"/>
      <c r="C572" s="35"/>
      <c r="D572" s="36"/>
      <c r="E572" s="37"/>
      <c r="F572" s="37"/>
      <c r="G572" s="37"/>
      <c r="H572" s="38"/>
      <c r="I572" s="39"/>
      <c r="J572" s="40"/>
      <c r="K572" s="40"/>
      <c r="L572" s="40"/>
      <c r="M572" s="41"/>
    </row>
    <row r="573" spans="2:13" ht="99" thickBot="1" x14ac:dyDescent="1.4">
      <c r="B573" s="34"/>
      <c r="C573" s="35" t="s">
        <v>46</v>
      </c>
      <c r="D573" s="36"/>
      <c r="E573" s="37"/>
      <c r="F573" s="37"/>
      <c r="G573" s="37"/>
      <c r="H573" s="38">
        <f>H571/H592*100</f>
        <v>13.636363636363635</v>
      </c>
      <c r="I573" s="39"/>
      <c r="J573" s="40"/>
      <c r="K573" s="40"/>
      <c r="L573" s="40"/>
      <c r="M573" s="42">
        <f>M571/M592*100</f>
        <v>11.111111111111111</v>
      </c>
    </row>
    <row r="574" spans="2:13" ht="99" thickBot="1" x14ac:dyDescent="1.4">
      <c r="B574" s="186" t="s">
        <v>25</v>
      </c>
      <c r="C574" s="187"/>
      <c r="D574" s="187"/>
      <c r="E574" s="187"/>
      <c r="F574" s="187"/>
      <c r="G574" s="187"/>
      <c r="H574" s="187"/>
      <c r="I574" s="187"/>
      <c r="J574" s="187"/>
      <c r="K574" s="187"/>
      <c r="L574" s="187"/>
      <c r="M574" s="188"/>
    </row>
    <row r="575" spans="2:13" ht="91.9" customHeight="1" x14ac:dyDescent="1.35">
      <c r="B575" s="86"/>
      <c r="C575" s="21"/>
      <c r="D575" s="66"/>
      <c r="E575" s="67"/>
      <c r="F575" s="67"/>
      <c r="G575" s="67"/>
      <c r="H575" s="145"/>
      <c r="I575" s="62"/>
      <c r="J575" s="158"/>
      <c r="K575" s="158"/>
      <c r="L575" s="158"/>
      <c r="M575" s="159"/>
    </row>
    <row r="576" spans="2:13" ht="109.9" customHeight="1" x14ac:dyDescent="1.35">
      <c r="B576" s="86" t="s">
        <v>55</v>
      </c>
      <c r="C576" s="21" t="s">
        <v>56</v>
      </c>
      <c r="D576" s="66"/>
      <c r="E576" s="67"/>
      <c r="F576" s="67"/>
      <c r="G576" s="67"/>
      <c r="H576" s="145"/>
      <c r="I576" s="66">
        <v>75</v>
      </c>
      <c r="J576" s="175">
        <v>8.6</v>
      </c>
      <c r="K576" s="175">
        <v>12.5</v>
      </c>
      <c r="L576" s="175">
        <v>1.1000000000000001</v>
      </c>
      <c r="M576" s="68">
        <v>151.5</v>
      </c>
    </row>
    <row r="577" spans="2:13" x14ac:dyDescent="1.35">
      <c r="B577" s="86" t="s">
        <v>116</v>
      </c>
      <c r="C577" s="21" t="s">
        <v>117</v>
      </c>
      <c r="D577" s="66"/>
      <c r="E577" s="67"/>
      <c r="F577" s="67"/>
      <c r="G577" s="67"/>
      <c r="H577" s="145"/>
      <c r="I577" s="66">
        <v>150</v>
      </c>
      <c r="J577" s="175">
        <v>7.5</v>
      </c>
      <c r="K577" s="175">
        <v>5.55</v>
      </c>
      <c r="L577" s="175">
        <v>36.450000000000003</v>
      </c>
      <c r="M577" s="68">
        <v>226.5</v>
      </c>
    </row>
    <row r="578" spans="2:13" ht="91.15" customHeight="1" x14ac:dyDescent="1.35">
      <c r="B578" s="86" t="s">
        <v>51</v>
      </c>
      <c r="C578" s="21" t="s">
        <v>57</v>
      </c>
      <c r="D578" s="66"/>
      <c r="E578" s="67"/>
      <c r="F578" s="67"/>
      <c r="G578" s="67"/>
      <c r="H578" s="145"/>
      <c r="I578" s="66">
        <v>200</v>
      </c>
      <c r="J578" s="175">
        <v>5.2</v>
      </c>
      <c r="K578" s="175">
        <v>4.46</v>
      </c>
      <c r="L578" s="175">
        <v>21.22</v>
      </c>
      <c r="M578" s="68">
        <v>166.8</v>
      </c>
    </row>
    <row r="579" spans="2:13" ht="81" customHeight="1" x14ac:dyDescent="1.35">
      <c r="B579" s="86"/>
      <c r="C579" s="21" t="s">
        <v>118</v>
      </c>
      <c r="D579" s="66"/>
      <c r="E579" s="67"/>
      <c r="F579" s="67"/>
      <c r="G579" s="67"/>
      <c r="H579" s="145"/>
      <c r="I579" s="66">
        <v>15</v>
      </c>
      <c r="J579" s="175">
        <v>1.2</v>
      </c>
      <c r="K579" s="175">
        <v>0.1</v>
      </c>
      <c r="L579" s="175">
        <v>7.9</v>
      </c>
      <c r="M579" s="68">
        <v>37.200000000000003</v>
      </c>
    </row>
    <row r="580" spans="2:13" ht="81" customHeight="1" x14ac:dyDescent="1.35">
      <c r="B580" s="65" t="s">
        <v>89</v>
      </c>
      <c r="C580" s="21" t="s">
        <v>21</v>
      </c>
      <c r="D580" s="137"/>
      <c r="E580" s="67"/>
      <c r="F580" s="67"/>
      <c r="G580" s="67"/>
      <c r="H580" s="145"/>
      <c r="I580" s="137">
        <v>200</v>
      </c>
      <c r="J580" s="175">
        <v>0.8</v>
      </c>
      <c r="K580" s="175">
        <v>0.8</v>
      </c>
      <c r="L580" s="175">
        <v>19.600000000000001</v>
      </c>
      <c r="M580" s="68">
        <v>90</v>
      </c>
    </row>
    <row r="581" spans="2:13" ht="91.15" customHeight="1" thickBot="1" x14ac:dyDescent="1.4">
      <c r="B581" s="65"/>
      <c r="C581" s="21"/>
      <c r="D581" s="69"/>
      <c r="E581" s="70"/>
      <c r="F581" s="70"/>
      <c r="G581" s="70"/>
      <c r="H581" s="143"/>
      <c r="I581" s="93"/>
      <c r="J581" s="147"/>
      <c r="K581" s="147"/>
      <c r="L581" s="147"/>
      <c r="M581" s="148"/>
    </row>
    <row r="582" spans="2:13" ht="99" thickBot="1" x14ac:dyDescent="1.4">
      <c r="B582" s="72"/>
      <c r="C582" s="29" t="s">
        <v>33</v>
      </c>
      <c r="D582" s="73"/>
      <c r="E582" s="74"/>
      <c r="F582" s="74"/>
      <c r="G582" s="74"/>
      <c r="H582" s="138"/>
      <c r="I582" s="73"/>
      <c r="J582" s="74">
        <f>SUM(J575:J581)</f>
        <v>23.3</v>
      </c>
      <c r="K582" s="74">
        <f>SUM(K575:K581)</f>
        <v>23.410000000000004</v>
      </c>
      <c r="L582" s="74">
        <f>SUM(L575:L581)</f>
        <v>86.27000000000001</v>
      </c>
      <c r="M582" s="75">
        <f>SUM(M575:M581)</f>
        <v>672</v>
      </c>
    </row>
    <row r="583" spans="2:13" ht="99" thickBot="1" x14ac:dyDescent="1.4">
      <c r="B583" s="34"/>
      <c r="C583" s="35"/>
      <c r="D583" s="36"/>
      <c r="E583" s="37"/>
      <c r="F583" s="37"/>
      <c r="G583" s="37"/>
      <c r="H583" s="38"/>
      <c r="I583" s="36"/>
      <c r="J583" s="37"/>
      <c r="K583" s="37"/>
      <c r="L583" s="37"/>
      <c r="M583" s="42"/>
    </row>
    <row r="584" spans="2:13" ht="97.9" customHeight="1" thickBot="1" x14ac:dyDescent="1.4">
      <c r="B584" s="34"/>
      <c r="C584" s="35" t="s">
        <v>46</v>
      </c>
      <c r="D584" s="36"/>
      <c r="E584" s="37"/>
      <c r="F584" s="37"/>
      <c r="G584" s="37"/>
      <c r="H584" s="38"/>
      <c r="I584" s="36"/>
      <c r="J584" s="37"/>
      <c r="K584" s="37"/>
      <c r="L584" s="37"/>
      <c r="M584" s="42">
        <f>M582/M592*100</f>
        <v>24.888888888888889</v>
      </c>
    </row>
    <row r="585" spans="2:13" ht="99" thickBot="1" x14ac:dyDescent="1.4">
      <c r="B585" s="72"/>
      <c r="C585" s="29"/>
      <c r="D585" s="73"/>
      <c r="E585" s="97"/>
      <c r="F585" s="97"/>
      <c r="G585" s="97"/>
      <c r="H585" s="98"/>
      <c r="I585" s="73"/>
      <c r="J585" s="97"/>
      <c r="K585" s="97"/>
      <c r="L585" s="97"/>
      <c r="M585" s="99"/>
    </row>
    <row r="586" spans="2:13" ht="295.5" thickBot="1" x14ac:dyDescent="1.4">
      <c r="B586" s="100"/>
      <c r="C586" s="101" t="s">
        <v>35</v>
      </c>
      <c r="D586" s="102"/>
      <c r="E586" s="103">
        <f>E549+E563+E571</f>
        <v>48.489999999999995</v>
      </c>
      <c r="F586" s="103">
        <f>F549+F563+F571</f>
        <v>72.88</v>
      </c>
      <c r="G586" s="103">
        <f>G549+G563+G571</f>
        <v>180</v>
      </c>
      <c r="H586" s="103">
        <f>H549+H563+H571</f>
        <v>1601.55</v>
      </c>
      <c r="I586" s="104"/>
      <c r="J586" s="105">
        <f>J563+J571+J582</f>
        <v>58.849999999999994</v>
      </c>
      <c r="K586" s="105">
        <f>K563+K571+K582</f>
        <v>84.85</v>
      </c>
      <c r="L586" s="105">
        <f>L563+L571+L582</f>
        <v>219.67</v>
      </c>
      <c r="M586" s="106">
        <f>M563+M571+M582</f>
        <v>1911.5</v>
      </c>
    </row>
    <row r="587" spans="2:13" ht="99" customHeight="1" thickBot="1" x14ac:dyDescent="1.4">
      <c r="B587" s="107"/>
      <c r="C587" s="11"/>
      <c r="D587" s="102"/>
      <c r="E587" s="108"/>
      <c r="F587" s="108"/>
      <c r="G587" s="108"/>
      <c r="H587" s="109"/>
      <c r="I587" s="102"/>
      <c r="J587" s="108"/>
      <c r="K587" s="108"/>
      <c r="L587" s="108"/>
      <c r="M587" s="110"/>
    </row>
    <row r="588" spans="2:13" ht="106.15" customHeight="1" thickBot="1" x14ac:dyDescent="1.4">
      <c r="B588" s="111"/>
      <c r="C588" s="112" t="s">
        <v>34</v>
      </c>
      <c r="D588" s="104"/>
      <c r="E588" s="31">
        <f>E586*4</f>
        <v>193.95999999999998</v>
      </c>
      <c r="F588" s="31">
        <f>F586*9</f>
        <v>655.92</v>
      </c>
      <c r="G588" s="31">
        <f>G586*4</f>
        <v>720</v>
      </c>
      <c r="H588" s="32">
        <f>E588+F588+G588</f>
        <v>1569.8799999999999</v>
      </c>
      <c r="I588" s="104"/>
      <c r="J588" s="31">
        <f>J586*4</f>
        <v>235.39999999999998</v>
      </c>
      <c r="K588" s="31">
        <f>K586*9</f>
        <v>763.65</v>
      </c>
      <c r="L588" s="31">
        <f>L586*4</f>
        <v>878.68</v>
      </c>
      <c r="M588" s="33">
        <f>J588+K588+L588</f>
        <v>1877.73</v>
      </c>
    </row>
    <row r="589" spans="2:13" ht="99" thickBot="1" x14ac:dyDescent="1.4">
      <c r="B589" s="113"/>
      <c r="C589" s="114"/>
      <c r="D589" s="45"/>
      <c r="E589" s="46"/>
      <c r="F589" s="46"/>
      <c r="G589" s="46"/>
      <c r="H589" s="47"/>
      <c r="I589" s="45"/>
      <c r="J589" s="46"/>
      <c r="K589" s="46"/>
      <c r="L589" s="46"/>
      <c r="M589" s="115"/>
    </row>
    <row r="590" spans="2:13" ht="105.6" customHeight="1" thickBot="1" x14ac:dyDescent="1.4">
      <c r="B590" s="107"/>
      <c r="C590" s="11" t="s">
        <v>36</v>
      </c>
      <c r="D590" s="102"/>
      <c r="E590" s="116">
        <f>E588/H588*100</f>
        <v>12.355084465054654</v>
      </c>
      <c r="F590" s="116">
        <v>32</v>
      </c>
      <c r="G590" s="116">
        <v>56</v>
      </c>
      <c r="H590" s="117">
        <v>70</v>
      </c>
      <c r="I590" s="104"/>
      <c r="J590" s="118">
        <f>J588/M588*100</f>
        <v>12.536413648394603</v>
      </c>
      <c r="K590" s="118">
        <v>31</v>
      </c>
      <c r="L590" s="118">
        <v>57</v>
      </c>
      <c r="M590" s="119">
        <f>M586/M592*100</f>
        <v>70.796296296296305</v>
      </c>
    </row>
    <row r="591" spans="2:13" ht="98.45" customHeight="1" thickBot="1" x14ac:dyDescent="1.4">
      <c r="B591" s="100"/>
      <c r="C591" s="101" t="s">
        <v>43</v>
      </c>
      <c r="D591" s="102"/>
      <c r="E591" s="103">
        <f>E549+E563</f>
        <v>36.79</v>
      </c>
      <c r="F591" s="103">
        <f>F549+F563</f>
        <v>57.58</v>
      </c>
      <c r="G591" s="103">
        <f>G549+G563</f>
        <v>151.19999999999999</v>
      </c>
      <c r="H591" s="13">
        <f>H549+H563</f>
        <v>1301.55</v>
      </c>
      <c r="I591" s="30"/>
      <c r="J591" s="105">
        <f>J549+J563</f>
        <v>23.849999999999998</v>
      </c>
      <c r="K591" s="105">
        <f>K549+K563</f>
        <v>46.14</v>
      </c>
      <c r="L591" s="105">
        <f>L549+L563</f>
        <v>104.6</v>
      </c>
      <c r="M591" s="106">
        <f>M563+M571</f>
        <v>1239.5</v>
      </c>
    </row>
    <row r="592" spans="2:13" ht="99" thickBot="1" x14ac:dyDescent="1.4">
      <c r="B592" s="120"/>
      <c r="C592" s="121" t="s">
        <v>37</v>
      </c>
      <c r="D592" s="118"/>
      <c r="E592" s="118"/>
      <c r="F592" s="118"/>
      <c r="G592" s="118"/>
      <c r="H592" s="32">
        <v>2200</v>
      </c>
      <c r="I592" s="104"/>
      <c r="J592" s="31"/>
      <c r="K592" s="31"/>
      <c r="L592" s="31"/>
      <c r="M592" s="33">
        <v>2700</v>
      </c>
    </row>
    <row r="593" spans="2:13" ht="99" thickBot="1" x14ac:dyDescent="1.4">
      <c r="B593" s="122"/>
      <c r="C593" s="44"/>
      <c r="D593" s="8"/>
      <c r="E593" s="8"/>
      <c r="F593" s="8"/>
      <c r="G593" s="8"/>
      <c r="H593" s="123"/>
      <c r="I593" s="8"/>
      <c r="J593" s="123"/>
      <c r="K593" s="123"/>
      <c r="L593" s="123"/>
      <c r="M593" s="123"/>
    </row>
    <row r="594" spans="2:13" ht="99" thickBot="1" x14ac:dyDescent="1.4">
      <c r="B594" s="183" t="s">
        <v>31</v>
      </c>
      <c r="C594" s="184"/>
      <c r="D594" s="184"/>
      <c r="E594" s="184"/>
      <c r="F594" s="184"/>
      <c r="G594" s="184"/>
      <c r="H594" s="184"/>
      <c r="I594" s="184"/>
      <c r="J594" s="184"/>
      <c r="K594" s="184"/>
      <c r="L594" s="184"/>
      <c r="M594" s="185"/>
    </row>
    <row r="595" spans="2:13" ht="197.25" thickBot="1" x14ac:dyDescent="1.4">
      <c r="B595" s="43"/>
      <c r="C595" s="21" t="s">
        <v>65</v>
      </c>
      <c r="D595" s="160"/>
      <c r="E595" s="161">
        <f>E61+E121+E179+E237+E295</f>
        <v>208.59500000000003</v>
      </c>
      <c r="F595" s="161">
        <f>F61+F121+F179+F237+F295</f>
        <v>259.18833333333333</v>
      </c>
      <c r="G595" s="161">
        <f>G61+G121+G179+G237+G295+K595</f>
        <v>938.6</v>
      </c>
      <c r="H595" s="161">
        <f>H61+H121+H179+H237+H295</f>
        <v>6072.1766666666672</v>
      </c>
      <c r="I595" s="30"/>
      <c r="J595" s="162">
        <f>J61+J121+J179+J237+J295</f>
        <v>139.66999999999999</v>
      </c>
      <c r="K595" s="162">
        <f>K61+K121+K179+K237+K295</f>
        <v>177.99</v>
      </c>
      <c r="L595" s="162">
        <f>L61+L121+L179+L237+L295+F595</f>
        <v>801.6583333333333</v>
      </c>
      <c r="M595" s="163">
        <f>M61+M121+M179+M237+M295</f>
        <v>6037.7999999999993</v>
      </c>
    </row>
    <row r="596" spans="2:13" ht="99" thickBot="1" x14ac:dyDescent="1.4">
      <c r="B596" s="107"/>
      <c r="C596" s="11"/>
      <c r="D596" s="164"/>
      <c r="E596" s="108"/>
      <c r="F596" s="108"/>
      <c r="G596" s="108"/>
      <c r="H596" s="109"/>
      <c r="I596" s="102"/>
      <c r="J596" s="108"/>
      <c r="K596" s="108"/>
      <c r="L596" s="108"/>
      <c r="M596" s="110"/>
    </row>
    <row r="597" spans="2:13" ht="99" thickBot="1" x14ac:dyDescent="1.4">
      <c r="B597" s="111"/>
      <c r="C597" s="165" t="s">
        <v>34</v>
      </c>
      <c r="D597" s="36"/>
      <c r="E597" s="37">
        <f>E595*4</f>
        <v>834.38000000000011</v>
      </c>
      <c r="F597" s="37">
        <f>F595*9</f>
        <v>2332.6950000000002</v>
      </c>
      <c r="G597" s="37">
        <f>G595*4</f>
        <v>3754.4</v>
      </c>
      <c r="H597" s="38">
        <f>E597+F597+G597</f>
        <v>6921.4750000000004</v>
      </c>
      <c r="I597" s="36"/>
      <c r="J597" s="37">
        <f>J595*4</f>
        <v>558.67999999999995</v>
      </c>
      <c r="K597" s="37">
        <f>K595*9</f>
        <v>1601.91</v>
      </c>
      <c r="L597" s="37">
        <f>L595*4</f>
        <v>3206.6333333333332</v>
      </c>
      <c r="M597" s="42">
        <f>J597+K597+L597</f>
        <v>5367.2233333333334</v>
      </c>
    </row>
    <row r="598" spans="2:13" ht="99" thickBot="1" x14ac:dyDescent="1.4">
      <c r="B598" s="113"/>
      <c r="C598" s="114"/>
      <c r="D598" s="160"/>
      <c r="E598" s="46"/>
      <c r="F598" s="46"/>
      <c r="G598" s="46"/>
      <c r="H598" s="47"/>
      <c r="I598" s="45"/>
      <c r="J598" s="46"/>
      <c r="K598" s="46"/>
      <c r="L598" s="46"/>
      <c r="M598" s="115"/>
    </row>
    <row r="599" spans="2:13" ht="291" thickBot="1" x14ac:dyDescent="1.4">
      <c r="B599" s="107"/>
      <c r="C599" s="11" t="s">
        <v>105</v>
      </c>
      <c r="D599" s="164"/>
      <c r="E599" s="116">
        <f>E597/H597*100</f>
        <v>12.054944935869884</v>
      </c>
      <c r="F599" s="116">
        <v>32</v>
      </c>
      <c r="G599" s="116">
        <v>56</v>
      </c>
      <c r="H599" s="117">
        <f>H595/H600*100</f>
        <v>276.00803030303035</v>
      </c>
      <c r="I599" s="30"/>
      <c r="J599" s="118">
        <f>J597/M597*100</f>
        <v>10.409106633038684</v>
      </c>
      <c r="K599" s="118">
        <f>K597/M597*100</f>
        <v>29.846158814582591</v>
      </c>
      <c r="L599" s="118">
        <f>L597/M597*100</f>
        <v>59.744734552378731</v>
      </c>
      <c r="M599" s="119">
        <f>M595/M600*100</f>
        <v>223.62222222222221</v>
      </c>
    </row>
    <row r="600" spans="2:13" ht="99" thickBot="1" x14ac:dyDescent="1.4">
      <c r="B600" s="166"/>
      <c r="C600" s="167" t="s">
        <v>37</v>
      </c>
      <c r="D600" s="102"/>
      <c r="E600" s="116"/>
      <c r="F600" s="116"/>
      <c r="G600" s="116"/>
      <c r="H600" s="117">
        <v>2200</v>
      </c>
      <c r="I600" s="102"/>
      <c r="J600" s="116"/>
      <c r="K600" s="116"/>
      <c r="L600" s="116"/>
      <c r="M600" s="140">
        <v>2700</v>
      </c>
    </row>
    <row r="601" spans="2:13" ht="99" thickBot="1" x14ac:dyDescent="1.4">
      <c r="B601" s="186" t="s">
        <v>42</v>
      </c>
      <c r="C601" s="187"/>
      <c r="D601" s="187"/>
      <c r="E601" s="187"/>
      <c r="F601" s="187"/>
      <c r="G601" s="187"/>
      <c r="H601" s="187"/>
      <c r="I601" s="187"/>
      <c r="J601" s="187"/>
      <c r="K601" s="187"/>
      <c r="L601" s="187"/>
      <c r="M601" s="188"/>
    </row>
    <row r="602" spans="2:13" ht="197.25" thickBot="1" x14ac:dyDescent="1.4">
      <c r="B602" s="100"/>
      <c r="C602" s="101" t="s">
        <v>65</v>
      </c>
      <c r="D602" s="164"/>
      <c r="E602" s="168">
        <f>E351+E412+E475+E533+E591</f>
        <v>199.30999999999997</v>
      </c>
      <c r="F602" s="168">
        <f>F351+F412+F475+F533+F591</f>
        <v>228.19</v>
      </c>
      <c r="G602" s="168">
        <f>G351+G412+G475+G533+G591+K595</f>
        <v>995.1400000000001</v>
      </c>
      <c r="H602" s="168">
        <f>H351+H412+H475+H533+H591</f>
        <v>6030.49</v>
      </c>
      <c r="I602" s="164"/>
      <c r="J602" s="168">
        <f>J351+J412+J475+J533+J591</f>
        <v>149.70999999999998</v>
      </c>
      <c r="K602" s="168">
        <f>K351+K412+K475+K533+K591</f>
        <v>171.06</v>
      </c>
      <c r="L602" s="168">
        <f>L351+L412+L475+L533+L591+F602</f>
        <v>818.49</v>
      </c>
      <c r="M602" s="168">
        <f>M351+M412+M475+M533+M591</f>
        <v>6179.98</v>
      </c>
    </row>
    <row r="603" spans="2:13" ht="99" thickBot="1" x14ac:dyDescent="1.4">
      <c r="B603" s="107"/>
      <c r="C603" s="11"/>
      <c r="D603" s="164"/>
      <c r="E603" s="108"/>
      <c r="F603" s="108"/>
      <c r="G603" s="108"/>
      <c r="H603" s="109"/>
      <c r="I603" s="102"/>
      <c r="J603" s="108"/>
      <c r="K603" s="108"/>
      <c r="L603" s="108"/>
      <c r="M603" s="110"/>
    </row>
    <row r="604" spans="2:13" ht="99" thickBot="1" x14ac:dyDescent="1.4">
      <c r="B604" s="111"/>
      <c r="C604" s="165" t="s">
        <v>34</v>
      </c>
      <c r="D604" s="36"/>
      <c r="E604" s="37">
        <f>E602*4</f>
        <v>797.2399999999999</v>
      </c>
      <c r="F604" s="37">
        <f>F602*9</f>
        <v>2053.71</v>
      </c>
      <c r="G604" s="37">
        <f>G602*4</f>
        <v>3980.5600000000004</v>
      </c>
      <c r="H604" s="38">
        <f>E604+F604+G604</f>
        <v>6831.51</v>
      </c>
      <c r="I604" s="169"/>
      <c r="J604" s="37">
        <f>J602*4</f>
        <v>598.83999999999992</v>
      </c>
      <c r="K604" s="37">
        <f>K602*9</f>
        <v>1539.54</v>
      </c>
      <c r="L604" s="37">
        <f>L602*4</f>
        <v>3273.96</v>
      </c>
      <c r="M604" s="42">
        <f>J604+K604+L604</f>
        <v>5412.34</v>
      </c>
    </row>
    <row r="605" spans="2:13" ht="99" thickBot="1" x14ac:dyDescent="1.4">
      <c r="B605" s="113"/>
      <c r="C605" s="114"/>
      <c r="D605" s="160"/>
      <c r="E605" s="46"/>
      <c r="F605" s="46"/>
      <c r="G605" s="46"/>
      <c r="H605" s="47"/>
      <c r="I605" s="45"/>
      <c r="J605" s="46"/>
      <c r="K605" s="46"/>
      <c r="L605" s="46"/>
      <c r="M605" s="115"/>
    </row>
    <row r="606" spans="2:13" ht="291" thickBot="1" x14ac:dyDescent="1.4">
      <c r="B606" s="107"/>
      <c r="C606" s="11" t="s">
        <v>105</v>
      </c>
      <c r="D606" s="164"/>
      <c r="E606" s="116">
        <f>E604/H604*100</f>
        <v>11.670040737699276</v>
      </c>
      <c r="F606" s="116">
        <f>F604/H604*100</f>
        <v>30.06231418822486</v>
      </c>
      <c r="G606" s="116">
        <f>G604/H604*100</f>
        <v>58.267645074075872</v>
      </c>
      <c r="H606" s="117">
        <f>H602/H607*100</f>
        <v>274.11318181818183</v>
      </c>
      <c r="I606" s="164"/>
      <c r="J606" s="116">
        <f>J604/M604*100</f>
        <v>11.064345551092501</v>
      </c>
      <c r="K606" s="116">
        <v>32</v>
      </c>
      <c r="L606" s="116">
        <v>57</v>
      </c>
      <c r="M606" s="140">
        <f>M602/M607*100</f>
        <v>228.88814814814813</v>
      </c>
    </row>
    <row r="607" spans="2:13" ht="99" thickBot="1" x14ac:dyDescent="1.4">
      <c r="B607" s="120"/>
      <c r="C607" s="121" t="s">
        <v>37</v>
      </c>
      <c r="D607" s="118"/>
      <c r="E607" s="118"/>
      <c r="F607" s="118"/>
      <c r="G607" s="118"/>
      <c r="H607" s="170">
        <v>2200</v>
      </c>
      <c r="I607" s="169"/>
      <c r="J607" s="37"/>
      <c r="K607" s="37"/>
      <c r="L607" s="37"/>
      <c r="M607" s="171">
        <v>2700</v>
      </c>
    </row>
    <row r="608" spans="2:13" ht="99" customHeight="1" x14ac:dyDescent="1.35">
      <c r="B608" s="172"/>
      <c r="C608" s="173"/>
      <c r="D608" s="10"/>
      <c r="E608" s="9"/>
      <c r="F608" s="9"/>
      <c r="G608" s="9"/>
      <c r="H608" s="9"/>
      <c r="I608" s="10"/>
      <c r="J608" s="9"/>
      <c r="K608" s="9"/>
      <c r="L608" s="9"/>
      <c r="M608" s="9"/>
    </row>
    <row r="611" spans="7:13" x14ac:dyDescent="1.35">
      <c r="G611" s="5"/>
      <c r="I611" s="5"/>
      <c r="J611" s="6"/>
      <c r="K611" s="5"/>
      <c r="M611" s="5"/>
    </row>
  </sheetData>
  <mergeCells count="74">
    <mergeCell ref="B566:M566"/>
    <mergeCell ref="B574:M574"/>
    <mergeCell ref="B537:B538"/>
    <mergeCell ref="B539:M539"/>
    <mergeCell ref="B540:M540"/>
    <mergeCell ref="B541:M541"/>
    <mergeCell ref="B552:M552"/>
    <mergeCell ref="B482:M482"/>
    <mergeCell ref="B483:M483"/>
    <mergeCell ref="B494:M494"/>
    <mergeCell ref="B508:M508"/>
    <mergeCell ref="B516:M516"/>
    <mergeCell ref="B432:M432"/>
    <mergeCell ref="B448:M448"/>
    <mergeCell ref="B456:M456"/>
    <mergeCell ref="B479:B480"/>
    <mergeCell ref="B481:M481"/>
    <mergeCell ref="B394:M394"/>
    <mergeCell ref="B416:B417"/>
    <mergeCell ref="B418:M418"/>
    <mergeCell ref="B419:M419"/>
    <mergeCell ref="B420:M420"/>
    <mergeCell ref="B357:M357"/>
    <mergeCell ref="B358:M358"/>
    <mergeCell ref="B359:M359"/>
    <mergeCell ref="B371:M371"/>
    <mergeCell ref="B386:M386"/>
    <mergeCell ref="B302:M302"/>
    <mergeCell ref="B313:M313"/>
    <mergeCell ref="B326:M326"/>
    <mergeCell ref="B334:M334"/>
    <mergeCell ref="B355:B356"/>
    <mergeCell ref="B269:M269"/>
    <mergeCell ref="B277:M277"/>
    <mergeCell ref="B298:B299"/>
    <mergeCell ref="B300:M300"/>
    <mergeCell ref="B301:M301"/>
    <mergeCell ref="B79:M79"/>
    <mergeCell ref="B104:M104"/>
    <mergeCell ref="B124:B125"/>
    <mergeCell ref="B128:M128"/>
    <mergeCell ref="B139:M139"/>
    <mergeCell ref="B96:M96"/>
    <mergeCell ref="B126:M126"/>
    <mergeCell ref="B127:M127"/>
    <mergeCell ref="B67:M67"/>
    <mergeCell ref="B68:M68"/>
    <mergeCell ref="C2:M2"/>
    <mergeCell ref="C3:M3"/>
    <mergeCell ref="B6:B7"/>
    <mergeCell ref="B8:M8"/>
    <mergeCell ref="B9:M9"/>
    <mergeCell ref="B10:M10"/>
    <mergeCell ref="B35:M35"/>
    <mergeCell ref="B43:M43"/>
    <mergeCell ref="B22:M22"/>
    <mergeCell ref="B64:B65"/>
    <mergeCell ref="B66:M66"/>
    <mergeCell ref="B594:M594"/>
    <mergeCell ref="B601:M601"/>
    <mergeCell ref="B186:M186"/>
    <mergeCell ref="B154:M154"/>
    <mergeCell ref="B162:M162"/>
    <mergeCell ref="B182:B183"/>
    <mergeCell ref="B184:M184"/>
    <mergeCell ref="B185:M185"/>
    <mergeCell ref="B198:M198"/>
    <mergeCell ref="B211:M211"/>
    <mergeCell ref="B219:M219"/>
    <mergeCell ref="B240:B241"/>
    <mergeCell ref="B242:M242"/>
    <mergeCell ref="B243:M243"/>
    <mergeCell ref="B244:M244"/>
    <mergeCell ref="B255:M255"/>
  </mergeCells>
  <pageMargins left="0" right="0" top="0" bottom="0" header="0" footer="0"/>
  <pageSetup paperSize="9" scale="10" orientation="portrait" verticalDpi="1200" r:id="rId1"/>
  <rowBreaks count="10" manualBreakCount="10">
    <brk id="62" max="13" man="1"/>
    <brk id="122" max="13" man="1"/>
    <brk id="180" max="13" man="1"/>
    <brk id="238" max="13" man="1"/>
    <brk id="296" max="13" man="1"/>
    <brk id="353" max="13" man="1"/>
    <brk id="414" max="13" man="1"/>
    <brk id="477" max="13" man="1"/>
    <brk id="535" max="13" man="1"/>
    <brk id="59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2024-11-20T08:10:31Z</cp:lastPrinted>
  <dcterms:created xsi:type="dcterms:W3CDTF">2022-01-25T11:22:49Z</dcterms:created>
  <dcterms:modified xsi:type="dcterms:W3CDTF">2025-02-20T06:35:37Z</dcterms:modified>
</cp:coreProperties>
</file>