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576" windowHeight="11160"/>
  </bookViews>
  <sheets>
    <sheet name="2023 МЕНЮ ПО ВОЗРОСТАМ с блюдам" sheetId="9" r:id="rId1"/>
  </sheets>
  <definedNames>
    <definedName name="_xlnm.Print_Area" localSheetId="0">'2023 МЕНЮ ПО ВОЗРОСТАМ с блюдам'!$A$1:$K$344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29" i="9" l="1"/>
  <c r="I329" i="9"/>
  <c r="H329" i="9"/>
  <c r="K329" i="9" s="1"/>
  <c r="K330" i="9" s="1"/>
  <c r="E329" i="9"/>
  <c r="D329" i="9"/>
  <c r="C329" i="9"/>
  <c r="F329" i="9" s="1"/>
  <c r="F330" i="9" s="1"/>
  <c r="J322" i="9"/>
  <c r="I322" i="9"/>
  <c r="K322" i="9" s="1"/>
  <c r="K323" i="9" s="1"/>
  <c r="H322" i="9"/>
  <c r="E322" i="9"/>
  <c r="D322" i="9"/>
  <c r="F322" i="9" s="1"/>
  <c r="F323" i="9" s="1"/>
  <c r="C322" i="9"/>
  <c r="J312" i="9"/>
  <c r="I312" i="9"/>
  <c r="H312" i="9"/>
  <c r="K312" i="9" s="1"/>
  <c r="K313" i="9" s="1"/>
  <c r="E312" i="9"/>
  <c r="D312" i="9"/>
  <c r="C312" i="9"/>
  <c r="F312" i="9" s="1"/>
  <c r="F313" i="9" s="1"/>
  <c r="J298" i="9"/>
  <c r="I298" i="9"/>
  <c r="H298" i="9"/>
  <c r="K298" i="9" s="1"/>
  <c r="K299" i="9" s="1"/>
  <c r="E298" i="9"/>
  <c r="D298" i="9"/>
  <c r="C298" i="9"/>
  <c r="F298" i="9" s="1"/>
  <c r="F299" i="9" s="1"/>
  <c r="C193" i="9"/>
  <c r="C194" i="9" s="1"/>
  <c r="D193" i="9"/>
  <c r="D194" i="9" s="1"/>
  <c r="E193" i="9"/>
  <c r="E194" i="9" s="1"/>
  <c r="F193" i="9"/>
  <c r="H193" i="9"/>
  <c r="H194" i="9" s="1"/>
  <c r="I193" i="9"/>
  <c r="I194" i="9" s="1"/>
  <c r="J193" i="9"/>
  <c r="J194" i="9" s="1"/>
  <c r="K193" i="9"/>
  <c r="K194" i="9" l="1"/>
  <c r="K195" i="9" s="1"/>
  <c r="F194" i="9"/>
  <c r="F195" i="9" s="1"/>
  <c r="F20" i="9"/>
  <c r="E83" i="9" l="1"/>
  <c r="E84" i="9" s="1"/>
  <c r="F115" i="9"/>
  <c r="C94" i="9" l="1"/>
  <c r="C95" i="9" s="1"/>
  <c r="D94" i="9"/>
  <c r="D95" i="9" s="1"/>
  <c r="E94" i="9"/>
  <c r="E95" i="9" s="1"/>
  <c r="F94" i="9"/>
  <c r="H94" i="9"/>
  <c r="H95" i="9" s="1"/>
  <c r="I94" i="9"/>
  <c r="I95" i="9" s="1"/>
  <c r="J94" i="9"/>
  <c r="J95" i="9" s="1"/>
  <c r="K94" i="9"/>
  <c r="K95" i="9" l="1"/>
  <c r="K96" i="9" s="1"/>
  <c r="F95" i="9"/>
  <c r="F96" i="9" s="1"/>
  <c r="C51" i="9"/>
  <c r="C52" i="9" s="1"/>
  <c r="D51" i="9"/>
  <c r="D52" i="9" s="1"/>
  <c r="E51" i="9"/>
  <c r="E52" i="9" s="1"/>
  <c r="F51" i="9"/>
  <c r="F52" i="9" l="1"/>
  <c r="F53" i="9" s="1"/>
  <c r="F215" i="9" l="1"/>
  <c r="H215" i="9"/>
  <c r="H216" i="9" s="1"/>
  <c r="I215" i="9"/>
  <c r="I216" i="9" s="1"/>
  <c r="J215" i="9"/>
  <c r="J216" i="9" s="1"/>
  <c r="K215" i="9"/>
  <c r="C215" i="9"/>
  <c r="C216" i="9" s="1"/>
  <c r="D215" i="9"/>
  <c r="D216" i="9" s="1"/>
  <c r="E215" i="9"/>
  <c r="E216" i="9" s="1"/>
  <c r="F216" i="9" l="1"/>
  <c r="F217" i="9" s="1"/>
  <c r="K216" i="9"/>
  <c r="K217" i="9" s="1"/>
  <c r="I182" i="9"/>
  <c r="I183" i="9" s="1"/>
  <c r="J182" i="9"/>
  <c r="J183" i="9" s="1"/>
  <c r="K182" i="9"/>
  <c r="H182" i="9"/>
  <c r="H183" i="9" s="1"/>
  <c r="K183" i="9" s="1"/>
  <c r="K184" i="9" s="1"/>
  <c r="D182" i="9"/>
  <c r="D183" i="9" s="1"/>
  <c r="E182" i="9"/>
  <c r="E183" i="9" s="1"/>
  <c r="F182" i="9"/>
  <c r="C182" i="9"/>
  <c r="C183" i="9" s="1"/>
  <c r="F183" i="9" s="1"/>
  <c r="F184" i="9" s="1"/>
  <c r="K328" i="9"/>
  <c r="J328" i="9"/>
  <c r="I328" i="9"/>
  <c r="H328" i="9"/>
  <c r="F328" i="9"/>
  <c r="E328" i="9"/>
  <c r="D328" i="9"/>
  <c r="C328" i="9"/>
  <c r="K321" i="9"/>
  <c r="J321" i="9"/>
  <c r="I321" i="9"/>
  <c r="H321" i="9"/>
  <c r="F321" i="9"/>
  <c r="E321" i="9"/>
  <c r="D321" i="9"/>
  <c r="C321" i="9"/>
  <c r="K311" i="9"/>
  <c r="K331" i="9" s="1"/>
  <c r="J311" i="9"/>
  <c r="J331" i="9" s="1"/>
  <c r="J332" i="9" s="1"/>
  <c r="I311" i="9"/>
  <c r="H311" i="9"/>
  <c r="H331" i="9" s="1"/>
  <c r="H332" i="9" s="1"/>
  <c r="F311" i="9"/>
  <c r="E311" i="9"/>
  <c r="E331" i="9" s="1"/>
  <c r="E332" i="9" s="1"/>
  <c r="D311" i="9"/>
  <c r="D331" i="9" s="1"/>
  <c r="D332" i="9" s="1"/>
  <c r="C311" i="9"/>
  <c r="K297" i="9"/>
  <c r="J297" i="9"/>
  <c r="I297" i="9"/>
  <c r="H297" i="9"/>
  <c r="F297" i="9"/>
  <c r="E297" i="9"/>
  <c r="D297" i="9"/>
  <c r="C297" i="9"/>
  <c r="K290" i="9"/>
  <c r="J290" i="9"/>
  <c r="J291" i="9" s="1"/>
  <c r="I290" i="9"/>
  <c r="I291" i="9" s="1"/>
  <c r="H290" i="9"/>
  <c r="H291" i="9" s="1"/>
  <c r="K291" i="9" s="1"/>
  <c r="K292" i="9" s="1"/>
  <c r="F290" i="9"/>
  <c r="E290" i="9"/>
  <c r="E291" i="9" s="1"/>
  <c r="D290" i="9"/>
  <c r="D291" i="9" s="1"/>
  <c r="C290" i="9"/>
  <c r="C291" i="9" s="1"/>
  <c r="F291" i="9" s="1"/>
  <c r="F292" i="9" s="1"/>
  <c r="K280" i="9"/>
  <c r="K300" i="9" s="1"/>
  <c r="J280" i="9"/>
  <c r="I280" i="9"/>
  <c r="H280" i="9"/>
  <c r="F280" i="9"/>
  <c r="E280" i="9"/>
  <c r="D280" i="9"/>
  <c r="D281" i="9" s="1"/>
  <c r="C280" i="9"/>
  <c r="K265" i="9"/>
  <c r="J265" i="9"/>
  <c r="J266" i="9" s="1"/>
  <c r="I265" i="9"/>
  <c r="I266" i="9" s="1"/>
  <c r="H265" i="9"/>
  <c r="H266" i="9" s="1"/>
  <c r="K266" i="9" s="1"/>
  <c r="K267" i="9" s="1"/>
  <c r="F265" i="9"/>
  <c r="E265" i="9"/>
  <c r="E266" i="9" s="1"/>
  <c r="D265" i="9"/>
  <c r="D266" i="9" s="1"/>
  <c r="C265" i="9"/>
  <c r="C266" i="9" s="1"/>
  <c r="F266" i="9" s="1"/>
  <c r="F267" i="9" s="1"/>
  <c r="K258" i="9"/>
  <c r="J258" i="9"/>
  <c r="J259" i="9" s="1"/>
  <c r="I258" i="9"/>
  <c r="I259" i="9" s="1"/>
  <c r="H258" i="9"/>
  <c r="H259" i="9" s="1"/>
  <c r="K259" i="9" s="1"/>
  <c r="K260" i="9" s="1"/>
  <c r="F258" i="9"/>
  <c r="E258" i="9"/>
  <c r="E259" i="9" s="1"/>
  <c r="D258" i="9"/>
  <c r="D259" i="9" s="1"/>
  <c r="C258" i="9"/>
  <c r="C259" i="9" s="1"/>
  <c r="F259" i="9" s="1"/>
  <c r="F260" i="9" s="1"/>
  <c r="K247" i="9"/>
  <c r="J247" i="9"/>
  <c r="I247" i="9"/>
  <c r="I248" i="9" s="1"/>
  <c r="H247" i="9"/>
  <c r="F247" i="9"/>
  <c r="F268" i="9" s="1"/>
  <c r="E247" i="9"/>
  <c r="E248" i="9" s="1"/>
  <c r="D247" i="9"/>
  <c r="D248" i="9" s="1"/>
  <c r="C247" i="9"/>
  <c r="C248" i="9" s="1"/>
  <c r="F248" i="9" s="1"/>
  <c r="F249" i="9" s="1"/>
  <c r="K233" i="9"/>
  <c r="J233" i="9"/>
  <c r="J234" i="9" s="1"/>
  <c r="I233" i="9"/>
  <c r="I234" i="9" s="1"/>
  <c r="H233" i="9"/>
  <c r="H234" i="9" s="1"/>
  <c r="K234" i="9" s="1"/>
  <c r="K235" i="9" s="1"/>
  <c r="F233" i="9"/>
  <c r="E233" i="9"/>
  <c r="E234" i="9" s="1"/>
  <c r="D233" i="9"/>
  <c r="D234" i="9" s="1"/>
  <c r="C233" i="9"/>
  <c r="C234" i="9" s="1"/>
  <c r="F234" i="9" s="1"/>
  <c r="F235" i="9" s="1"/>
  <c r="K226" i="9"/>
  <c r="K236" i="9" s="1"/>
  <c r="J226" i="9"/>
  <c r="I226" i="9"/>
  <c r="H226" i="9"/>
  <c r="F226" i="9"/>
  <c r="F236" i="9" s="1"/>
  <c r="E226" i="9"/>
  <c r="D226" i="9"/>
  <c r="C226" i="9"/>
  <c r="K200" i="9"/>
  <c r="J200" i="9"/>
  <c r="J201" i="9" s="1"/>
  <c r="I200" i="9"/>
  <c r="I201" i="9" s="1"/>
  <c r="H200" i="9"/>
  <c r="H201" i="9" s="1"/>
  <c r="F200" i="9"/>
  <c r="E200" i="9"/>
  <c r="E201" i="9" s="1"/>
  <c r="D200" i="9"/>
  <c r="D201" i="9" s="1"/>
  <c r="C200" i="9"/>
  <c r="C201" i="9" s="1"/>
  <c r="F203" i="9"/>
  <c r="K166" i="9"/>
  <c r="J166" i="9"/>
  <c r="J167" i="9" s="1"/>
  <c r="I166" i="9"/>
  <c r="I167" i="9" s="1"/>
  <c r="K167" i="9" s="1"/>
  <c r="K168" i="9" s="1"/>
  <c r="H166" i="9"/>
  <c r="H167" i="9" s="1"/>
  <c r="F166" i="9"/>
  <c r="E166" i="9"/>
  <c r="E167" i="9" s="1"/>
  <c r="D166" i="9"/>
  <c r="D167" i="9" s="1"/>
  <c r="F167" i="9" s="1"/>
  <c r="F168" i="9" s="1"/>
  <c r="C166" i="9"/>
  <c r="C167" i="9" s="1"/>
  <c r="K159" i="9"/>
  <c r="J159" i="9"/>
  <c r="J160" i="9" s="1"/>
  <c r="I159" i="9"/>
  <c r="I160" i="9" s="1"/>
  <c r="H159" i="9"/>
  <c r="H160" i="9" s="1"/>
  <c r="F159" i="9"/>
  <c r="E159" i="9"/>
  <c r="E160" i="9" s="1"/>
  <c r="D159" i="9"/>
  <c r="D160" i="9" s="1"/>
  <c r="C159" i="9"/>
  <c r="C160" i="9" s="1"/>
  <c r="K149" i="9"/>
  <c r="K169" i="9" s="1"/>
  <c r="J149" i="9"/>
  <c r="J150" i="9" s="1"/>
  <c r="I149" i="9"/>
  <c r="I150" i="9" s="1"/>
  <c r="H149" i="9"/>
  <c r="H150" i="9" s="1"/>
  <c r="F149" i="9"/>
  <c r="E149" i="9"/>
  <c r="E150" i="9" s="1"/>
  <c r="D149" i="9"/>
  <c r="D150" i="9" s="1"/>
  <c r="C149" i="9"/>
  <c r="C150" i="9" s="1"/>
  <c r="K134" i="9"/>
  <c r="J134" i="9"/>
  <c r="J135" i="9" s="1"/>
  <c r="I134" i="9"/>
  <c r="I135" i="9" s="1"/>
  <c r="H134" i="9"/>
  <c r="H135" i="9" s="1"/>
  <c r="F134" i="9"/>
  <c r="E134" i="9"/>
  <c r="E135" i="9" s="1"/>
  <c r="D134" i="9"/>
  <c r="D135" i="9" s="1"/>
  <c r="C134" i="9"/>
  <c r="C135" i="9" s="1"/>
  <c r="K127" i="9"/>
  <c r="J127" i="9"/>
  <c r="J128" i="9" s="1"/>
  <c r="I127" i="9"/>
  <c r="I128" i="9" s="1"/>
  <c r="H127" i="9"/>
  <c r="H128" i="9" s="1"/>
  <c r="F127" i="9"/>
  <c r="E127" i="9"/>
  <c r="E128" i="9" s="1"/>
  <c r="D127" i="9"/>
  <c r="D128" i="9" s="1"/>
  <c r="C127" i="9"/>
  <c r="C128" i="9" s="1"/>
  <c r="K115" i="9"/>
  <c r="K137" i="9" s="1"/>
  <c r="J115" i="9"/>
  <c r="J116" i="9" s="1"/>
  <c r="I115" i="9"/>
  <c r="I116" i="9" s="1"/>
  <c r="H115" i="9"/>
  <c r="H116" i="9" s="1"/>
  <c r="E115" i="9"/>
  <c r="E116" i="9" s="1"/>
  <c r="D115" i="9"/>
  <c r="D116" i="9" s="1"/>
  <c r="C115" i="9"/>
  <c r="C116" i="9" s="1"/>
  <c r="K101" i="9"/>
  <c r="J101" i="9"/>
  <c r="J102" i="9" s="1"/>
  <c r="I101" i="9"/>
  <c r="I102" i="9" s="1"/>
  <c r="H101" i="9"/>
  <c r="H102" i="9" s="1"/>
  <c r="F101" i="9"/>
  <c r="E101" i="9"/>
  <c r="E102" i="9" s="1"/>
  <c r="D101" i="9"/>
  <c r="D102" i="9" s="1"/>
  <c r="C101" i="9"/>
  <c r="C102" i="9" s="1"/>
  <c r="K83" i="9"/>
  <c r="J83" i="9"/>
  <c r="J84" i="9" s="1"/>
  <c r="I83" i="9"/>
  <c r="I84" i="9" s="1"/>
  <c r="H83" i="9"/>
  <c r="H84" i="9" s="1"/>
  <c r="F83" i="9"/>
  <c r="D83" i="9"/>
  <c r="D84" i="9" s="1"/>
  <c r="C83" i="9"/>
  <c r="C84" i="9" s="1"/>
  <c r="K69" i="9"/>
  <c r="J69" i="9"/>
  <c r="J70" i="9" s="1"/>
  <c r="I69" i="9"/>
  <c r="I70" i="9" s="1"/>
  <c r="H69" i="9"/>
  <c r="H70" i="9" s="1"/>
  <c r="F69" i="9"/>
  <c r="E69" i="9"/>
  <c r="E70" i="9" s="1"/>
  <c r="D69" i="9"/>
  <c r="D70" i="9" s="1"/>
  <c r="C69" i="9"/>
  <c r="C70" i="9" s="1"/>
  <c r="K62" i="9"/>
  <c r="J62" i="9"/>
  <c r="J63" i="9" s="1"/>
  <c r="I62" i="9"/>
  <c r="I63" i="9" s="1"/>
  <c r="H62" i="9"/>
  <c r="H63" i="9" s="1"/>
  <c r="F62" i="9"/>
  <c r="E62" i="9"/>
  <c r="E63" i="9" s="1"/>
  <c r="D62" i="9"/>
  <c r="D63" i="9" s="1"/>
  <c r="C62" i="9"/>
  <c r="C63" i="9" s="1"/>
  <c r="K51" i="9"/>
  <c r="J51" i="9"/>
  <c r="J52" i="9" s="1"/>
  <c r="I51" i="9"/>
  <c r="I52" i="9" s="1"/>
  <c r="H51" i="9"/>
  <c r="H52" i="9" s="1"/>
  <c r="K37" i="9"/>
  <c r="J37" i="9"/>
  <c r="J38" i="9" s="1"/>
  <c r="I37" i="9"/>
  <c r="I38" i="9" s="1"/>
  <c r="H37" i="9"/>
  <c r="H38" i="9" s="1"/>
  <c r="F37" i="9"/>
  <c r="E37" i="9"/>
  <c r="E38" i="9" s="1"/>
  <c r="D37" i="9"/>
  <c r="D38" i="9" s="1"/>
  <c r="C37" i="9"/>
  <c r="C38" i="9" s="1"/>
  <c r="K30" i="9"/>
  <c r="J30" i="9"/>
  <c r="J31" i="9" s="1"/>
  <c r="I30" i="9"/>
  <c r="I31" i="9" s="1"/>
  <c r="H30" i="9"/>
  <c r="H31" i="9" s="1"/>
  <c r="F30" i="9"/>
  <c r="E30" i="9"/>
  <c r="E31" i="9" s="1"/>
  <c r="D30" i="9"/>
  <c r="D31" i="9" s="1"/>
  <c r="C30" i="9"/>
  <c r="C31" i="9" s="1"/>
  <c r="K20" i="9"/>
  <c r="J20" i="9"/>
  <c r="I20" i="9"/>
  <c r="H20" i="9"/>
  <c r="F40" i="9"/>
  <c r="E20" i="9"/>
  <c r="D20" i="9"/>
  <c r="C20" i="9"/>
  <c r="H268" i="9" l="1"/>
  <c r="H269" i="9" s="1"/>
  <c r="H248" i="9"/>
  <c r="J268" i="9"/>
  <c r="J269" i="9" s="1"/>
  <c r="J248" i="9"/>
  <c r="C300" i="9"/>
  <c r="C301" i="9" s="1"/>
  <c r="C281" i="9"/>
  <c r="E300" i="9"/>
  <c r="E301" i="9" s="1"/>
  <c r="E281" i="9"/>
  <c r="H300" i="9"/>
  <c r="H301" i="9" s="1"/>
  <c r="H281" i="9"/>
  <c r="J300" i="9"/>
  <c r="J301" i="9" s="1"/>
  <c r="J281" i="9"/>
  <c r="I300" i="9"/>
  <c r="I301" i="9" s="1"/>
  <c r="I281" i="9"/>
  <c r="C236" i="9"/>
  <c r="C227" i="9"/>
  <c r="E236" i="9"/>
  <c r="E227" i="9"/>
  <c r="H236" i="9"/>
  <c r="H227" i="9"/>
  <c r="J236" i="9"/>
  <c r="J227" i="9"/>
  <c r="D236" i="9"/>
  <c r="D227" i="9"/>
  <c r="I236" i="9"/>
  <c r="I227" i="9"/>
  <c r="F201" i="9"/>
  <c r="F202" i="9" s="1"/>
  <c r="K201" i="9"/>
  <c r="K202" i="9" s="1"/>
  <c r="F128" i="9"/>
  <c r="F129" i="9" s="1"/>
  <c r="K128" i="9"/>
  <c r="K129" i="9" s="1"/>
  <c r="F135" i="9"/>
  <c r="F136" i="9" s="1"/>
  <c r="F150" i="9"/>
  <c r="F151" i="9" s="1"/>
  <c r="K150" i="9"/>
  <c r="K151" i="9" s="1"/>
  <c r="F160" i="9"/>
  <c r="F161" i="9" s="1"/>
  <c r="K160" i="9"/>
  <c r="K161" i="9" s="1"/>
  <c r="K135" i="9"/>
  <c r="K136" i="9" s="1"/>
  <c r="K301" i="9"/>
  <c r="H302" i="9" s="1"/>
  <c r="H237" i="9"/>
  <c r="J237" i="9"/>
  <c r="K84" i="9"/>
  <c r="K85" i="9" s="1"/>
  <c r="F102" i="9"/>
  <c r="F103" i="9" s="1"/>
  <c r="K102" i="9"/>
  <c r="K103" i="9" s="1"/>
  <c r="F116" i="9"/>
  <c r="F117" i="9" s="1"/>
  <c r="K116" i="9"/>
  <c r="K117" i="9" s="1"/>
  <c r="F63" i="9"/>
  <c r="F64" i="9" s="1"/>
  <c r="K63" i="9"/>
  <c r="K64" i="9" s="1"/>
  <c r="F70" i="9"/>
  <c r="K70" i="9"/>
  <c r="K71" i="9" s="1"/>
  <c r="F84" i="9"/>
  <c r="F85" i="9" s="1"/>
  <c r="K52" i="9"/>
  <c r="K53" i="9" s="1"/>
  <c r="K40" i="9"/>
  <c r="F38" i="9"/>
  <c r="F39" i="9" s="1"/>
  <c r="K38" i="9"/>
  <c r="K39" i="9" s="1"/>
  <c r="D21" i="9"/>
  <c r="D40" i="9"/>
  <c r="D41" i="9" s="1"/>
  <c r="I40" i="9"/>
  <c r="I41" i="9" s="1"/>
  <c r="I21" i="9"/>
  <c r="C40" i="9"/>
  <c r="C41" i="9" s="1"/>
  <c r="C21" i="9"/>
  <c r="E40" i="9"/>
  <c r="E41" i="9" s="1"/>
  <c r="E21" i="9"/>
  <c r="H40" i="9"/>
  <c r="H41" i="9" s="1"/>
  <c r="H21" i="9"/>
  <c r="J40" i="9"/>
  <c r="J41" i="9" s="1"/>
  <c r="J21" i="9"/>
  <c r="F31" i="9"/>
  <c r="F32" i="9" s="1"/>
  <c r="K31" i="9"/>
  <c r="K32" i="9" s="1"/>
  <c r="K72" i="9"/>
  <c r="C169" i="9"/>
  <c r="C170" i="9" s="1"/>
  <c r="D300" i="9"/>
  <c r="D301" i="9" s="1"/>
  <c r="F72" i="9"/>
  <c r="F137" i="9"/>
  <c r="F300" i="9"/>
  <c r="C268" i="9"/>
  <c r="C269" i="9" s="1"/>
  <c r="K268" i="9"/>
  <c r="I268" i="9"/>
  <c r="I269" i="9" s="1"/>
  <c r="D268" i="9"/>
  <c r="D269" i="9" s="1"/>
  <c r="F169" i="9"/>
  <c r="D169" i="9"/>
  <c r="D170" i="9" s="1"/>
  <c r="E237" i="9"/>
  <c r="I137" i="9"/>
  <c r="I138" i="9" s="1"/>
  <c r="K104" i="9"/>
  <c r="D104" i="9"/>
  <c r="D105" i="9" s="1"/>
  <c r="E72" i="9"/>
  <c r="E73" i="9" s="1"/>
  <c r="H72" i="9"/>
  <c r="H73" i="9" s="1"/>
  <c r="D72" i="9"/>
  <c r="D73" i="9" s="1"/>
  <c r="C72" i="9"/>
  <c r="C73" i="9" s="1"/>
  <c r="I331" i="9"/>
  <c r="I332" i="9" s="1"/>
  <c r="F331" i="9"/>
  <c r="C331" i="9"/>
  <c r="C332" i="9" s="1"/>
  <c r="E268" i="9"/>
  <c r="E269" i="9" s="1"/>
  <c r="D237" i="9"/>
  <c r="I237" i="9"/>
  <c r="J203" i="9"/>
  <c r="J204" i="9" s="1"/>
  <c r="F104" i="9"/>
  <c r="C104" i="9"/>
  <c r="C105" i="9" s="1"/>
  <c r="H104" i="9"/>
  <c r="H105" i="9" s="1"/>
  <c r="J104" i="9"/>
  <c r="J105" i="9" s="1"/>
  <c r="I72" i="9"/>
  <c r="I73" i="9" s="1"/>
  <c r="C237" i="9"/>
  <c r="K203" i="9"/>
  <c r="E203" i="9"/>
  <c r="E204" i="9" s="1"/>
  <c r="J169" i="9"/>
  <c r="J170" i="9" s="1"/>
  <c r="H169" i="9"/>
  <c r="H170" i="9" s="1"/>
  <c r="E169" i="9"/>
  <c r="E170" i="9" s="1"/>
  <c r="D137" i="9"/>
  <c r="D138" i="9" s="1"/>
  <c r="C137" i="9"/>
  <c r="C138" i="9" s="1"/>
  <c r="J137" i="9"/>
  <c r="J138" i="9" s="1"/>
  <c r="I104" i="9"/>
  <c r="I105" i="9" s="1"/>
  <c r="E104" i="9"/>
  <c r="E105" i="9" s="1"/>
  <c r="J72" i="9"/>
  <c r="J73" i="9" s="1"/>
  <c r="H203" i="9"/>
  <c r="H204" i="9" s="1"/>
  <c r="C203" i="9"/>
  <c r="C204" i="9" s="1"/>
  <c r="I169" i="9"/>
  <c r="I170" i="9" s="1"/>
  <c r="H137" i="9"/>
  <c r="H138" i="9" s="1"/>
  <c r="E137" i="9"/>
  <c r="E138" i="9" s="1"/>
  <c r="D203" i="9"/>
  <c r="D204" i="9" s="1"/>
  <c r="I203" i="9"/>
  <c r="I204" i="9" s="1"/>
  <c r="K281" i="9" l="1"/>
  <c r="K282" i="9" s="1"/>
  <c r="F281" i="9"/>
  <c r="F282" i="9" s="1"/>
  <c r="K248" i="9"/>
  <c r="K249" i="9" s="1"/>
  <c r="K227" i="9"/>
  <c r="K228" i="9" s="1"/>
  <c r="F227" i="9"/>
  <c r="F228" i="9" s="1"/>
  <c r="K21" i="9"/>
  <c r="K22" i="9" s="1"/>
  <c r="I302" i="9"/>
  <c r="F332" i="9"/>
  <c r="C333" i="9" s="1"/>
  <c r="K332" i="9"/>
  <c r="J302" i="9"/>
  <c r="F301" i="9"/>
  <c r="F269" i="9"/>
  <c r="C270" i="9" s="1"/>
  <c r="K269" i="9"/>
  <c r="K237" i="9"/>
  <c r="I238" i="9" s="1"/>
  <c r="F237" i="9"/>
  <c r="C238" i="9" s="1"/>
  <c r="F204" i="9"/>
  <c r="D205" i="9" s="1"/>
  <c r="K204" i="9"/>
  <c r="I205" i="9" s="1"/>
  <c r="K170" i="9"/>
  <c r="H171" i="9" s="1"/>
  <c r="K138" i="9"/>
  <c r="J139" i="9" s="1"/>
  <c r="F138" i="9"/>
  <c r="E139" i="9" s="1"/>
  <c r="F170" i="9"/>
  <c r="E171" i="9" s="1"/>
  <c r="K105" i="9"/>
  <c r="J106" i="9" s="1"/>
  <c r="F105" i="9"/>
  <c r="D106" i="9" s="1"/>
  <c r="F73" i="9"/>
  <c r="F71" i="9" s="1"/>
  <c r="K73" i="9"/>
  <c r="I74" i="9" s="1"/>
  <c r="D74" i="9"/>
  <c r="K41" i="9"/>
  <c r="F21" i="9"/>
  <c r="F22" i="9" s="1"/>
  <c r="F41" i="9"/>
  <c r="D270" i="9" l="1"/>
  <c r="C302" i="9"/>
  <c r="E302" i="9"/>
  <c r="H333" i="9"/>
  <c r="J333" i="9"/>
  <c r="I333" i="9"/>
  <c r="E270" i="9"/>
  <c r="D302" i="9"/>
  <c r="D333" i="9"/>
  <c r="E333" i="9"/>
  <c r="J270" i="9"/>
  <c r="H270" i="9"/>
  <c r="I270" i="9"/>
  <c r="D238" i="9"/>
  <c r="E238" i="9"/>
  <c r="H238" i="9"/>
  <c r="J238" i="9"/>
  <c r="C139" i="9"/>
  <c r="E205" i="9"/>
  <c r="H205" i="9"/>
  <c r="J205" i="9"/>
  <c r="H106" i="9"/>
  <c r="C171" i="9"/>
  <c r="J171" i="9"/>
  <c r="D171" i="9"/>
  <c r="D139" i="9"/>
  <c r="C205" i="9"/>
  <c r="I171" i="9"/>
  <c r="H139" i="9"/>
  <c r="I139" i="9"/>
  <c r="J42" i="9"/>
  <c r="I42" i="9"/>
  <c r="E42" i="9"/>
  <c r="D42" i="9"/>
  <c r="C42" i="9"/>
  <c r="H42" i="9"/>
  <c r="E106" i="9"/>
  <c r="C106" i="9"/>
  <c r="I106" i="9"/>
  <c r="E74" i="9"/>
  <c r="J74" i="9"/>
  <c r="H74" i="9"/>
  <c r="C74" i="9"/>
</calcChain>
</file>

<file path=xl/sharedStrings.xml><?xml version="1.0" encoding="utf-8"?>
<sst xmlns="http://schemas.openxmlformats.org/spreadsheetml/2006/main" count="366" uniqueCount="161">
  <si>
    <t>Наименование блюда</t>
  </si>
  <si>
    <t>6-10 лет</t>
  </si>
  <si>
    <t>Выход г</t>
  </si>
  <si>
    <t>Белки, г</t>
  </si>
  <si>
    <t>Жиры, г</t>
  </si>
  <si>
    <t>Углеводы, г</t>
  </si>
  <si>
    <t>Энергетическая ценность, Ккал</t>
  </si>
  <si>
    <t>1 неделя</t>
  </si>
  <si>
    <t>Понедельник</t>
  </si>
  <si>
    <t>Завтрак</t>
  </si>
  <si>
    <t>Хлеб пшеничный</t>
  </si>
  <si>
    <t>Итого</t>
  </si>
  <si>
    <t>Обед</t>
  </si>
  <si>
    <t>Всего</t>
  </si>
  <si>
    <t>Вторник</t>
  </si>
  <si>
    <t>Полдник</t>
  </si>
  <si>
    <t>Среда</t>
  </si>
  <si>
    <t>150/15</t>
  </si>
  <si>
    <t>Четверг</t>
  </si>
  <si>
    <t>200/20</t>
  </si>
  <si>
    <t>Пятница</t>
  </si>
  <si>
    <t>Мармелад</t>
  </si>
  <si>
    <t>200/7</t>
  </si>
  <si>
    <t>Хлеб ржаной</t>
  </si>
  <si>
    <t>"ГОСТИНИЧНЫЙ КОМПЛЕКС"</t>
  </si>
  <si>
    <t>"НОВОПОЛОЦК"</t>
  </si>
  <si>
    <t>2неделя</t>
  </si>
  <si>
    <t>ПРИ СОСТАВЛЕНИИ ДНЕВНОГО МЕНЮ ДОПУСКАЕТСЯ ЗАМЕНА ПО ДНЯМ НЕДЕЛИ В ЗАВИСИМОСТИ ОТ ГРАФИКА ЗАВОЗА ПРОДУКТОВ.</t>
  </si>
  <si>
    <t>ДОПУСКАЕТСЯ ВЗАИМОЗАМЕНА САЛАТОВ, ВТОРЫХ БЛЮД, ГАРНИРОВ, НАПИТКОВ, ПРИ УСЛОВИИ СОБЛЮДЕНИЯ ПИЩЕВОЙ И ЭНЕРГЕТИЧЕСКОЙ ЦЕННОСТИ, РАЦИОНАЛЬНОГО ПОДБОРА БЛЮД.</t>
  </si>
  <si>
    <t xml:space="preserve">Сок натуральный  </t>
  </si>
  <si>
    <t xml:space="preserve">Фрукты свежие </t>
  </si>
  <si>
    <t>160/20</t>
  </si>
  <si>
    <t>-</t>
  </si>
  <si>
    <t>Сок натуральный</t>
  </si>
  <si>
    <t>Зефир</t>
  </si>
  <si>
    <t>Фрукты свежие</t>
  </si>
  <si>
    <t>УТВЕРЖДАЮ</t>
  </si>
  <si>
    <t>Колбаса, сосиски отварные(т.к.№3)</t>
  </si>
  <si>
    <t>Блюда из творога жар./сырн.с шок.с-м/ (т.к. №2)</t>
  </si>
  <si>
    <t>Чай с сахаром (т.к. №2)</t>
  </si>
  <si>
    <t>Суп картофельный с мак.изд. (т.к. №26)</t>
  </si>
  <si>
    <t>Пюре картофельное (т.к. №9)</t>
  </si>
  <si>
    <t>Чай с сахаром и  лимоном(т.к. №3)</t>
  </si>
  <si>
    <t>Компот из сухофруктов  с вит. С (т.к. №10)</t>
  </si>
  <si>
    <t>Рис отварной (т.к. №3)</t>
  </si>
  <si>
    <t>Кофейный напиток с молоком(т.к. №5)</t>
  </si>
  <si>
    <t>Чай с сахаром и лимоном(т.к. №3)</t>
  </si>
  <si>
    <t>Чай с сахаром и лимоном (т.к. №3)</t>
  </si>
  <si>
    <t>Кефир (т.к. №10)</t>
  </si>
  <si>
    <t>*-ФИРМЕННЫЕ БЛЮДА</t>
  </si>
  <si>
    <t>НАЧАЛЬНИК ОТДЕЛА ПО ОБРАЗОВАНИЮ</t>
  </si>
  <si>
    <t>НОВОПОЛОЦКОГО ГОРИСПОЛКОМА</t>
  </si>
  <si>
    <t>П.А.АПАНОВИЧ</t>
  </si>
  <si>
    <t>КУП ПО ОКАЗАНИЮ УСЛУГ</t>
  </si>
  <si>
    <r>
      <t>"</t>
    </r>
    <r>
      <rPr>
        <u/>
        <sz val="10"/>
        <color theme="1"/>
        <rFont val="Times New Roman"/>
        <family val="1"/>
        <charset val="204"/>
      </rPr>
      <t xml:space="preserve">     </t>
    </r>
    <r>
      <rPr>
        <sz val="10"/>
        <color theme="1"/>
        <rFont val="Times New Roman"/>
        <family val="1"/>
        <charset val="204"/>
      </rPr>
      <t>"</t>
    </r>
    <r>
      <rPr>
        <u/>
        <sz val="10"/>
        <color theme="1"/>
        <rFont val="Times New Roman"/>
        <family val="1"/>
        <charset val="204"/>
      </rPr>
      <t xml:space="preserve">                                                                      г.</t>
    </r>
  </si>
  <si>
    <t>ЗАКЛЮЧЕНИЕ</t>
  </si>
  <si>
    <t>в учреждениях образования</t>
  </si>
  <si>
    <t xml:space="preserve">Начальник участка   организации питания                                                  Т.Н. СКРИПКИНА </t>
  </si>
  <si>
    <t>"      "                                                                 г.</t>
  </si>
  <si>
    <t>Сыр порциями (т.к. №19)</t>
  </si>
  <si>
    <t>Напиток Лимонный  (т.к.№ 12)</t>
  </si>
  <si>
    <t xml:space="preserve">САНИТАРНО-ГИГИЕНИЧЕСКОЕ </t>
  </si>
  <si>
    <t>Свекольник Минутка* (т.к. №1)</t>
  </si>
  <si>
    <t>Чай с сахаром( т.к. №3)</t>
  </si>
  <si>
    <t>11-18 лет</t>
  </si>
  <si>
    <t>Салат овощной /Солнечный/(т.к. №1.40)</t>
  </si>
  <si>
    <t>150/20</t>
  </si>
  <si>
    <t>Каша вязкая/кукурузная/ (т.к. №2)</t>
  </si>
  <si>
    <t>Блюда из рыбы натуральные/Наггетсы "Рыбка Золотая"/ **</t>
  </si>
  <si>
    <t>Блюда, рубленные из мяса/биточки "Щедрые"/*</t>
  </si>
  <si>
    <t>**-БЛЮДА ПИЛОТНОГО ПРОЕКТА</t>
  </si>
  <si>
    <t>Пельмени отварные со сметаной (т.к№2)</t>
  </si>
  <si>
    <t>Компот из св. фруктов/груш/ с вит. С (т.к. №6)</t>
  </si>
  <si>
    <t>Салат овощной/с/т из св.пом. и ог. с  м.р./(т.к.№ 27)</t>
  </si>
  <si>
    <t>Рассольник Ленинградский со сметаной ( т.к. №18)</t>
  </si>
  <si>
    <t>Макароны отварные (т.к.№8)</t>
  </si>
  <si>
    <t>Салат овощной /с/т "Жнивеньский"/*</t>
  </si>
  <si>
    <t>Какао "Чебурашка"**</t>
  </si>
  <si>
    <t>Коржики детские*</t>
  </si>
  <si>
    <t>Ватрушка "Улыбка Радуги"**</t>
  </si>
  <si>
    <t>Овощи свежие (т.к. №13 сб. 2017г)</t>
  </si>
  <si>
    <t>Овощи свежие (т.к. №13 сб.2017г)</t>
  </si>
  <si>
    <t>Овощи свежие(т.к. №13 сб.  2017г)</t>
  </si>
  <si>
    <t>Пирожки печёные с творогом**</t>
  </si>
  <si>
    <t>Картофель печеный*</t>
  </si>
  <si>
    <t>Блюда, рубленные из мяса/Котлета нат.рубл. "Нежная"/**</t>
  </si>
  <si>
    <t>180/30</t>
  </si>
  <si>
    <t>Блюда натур. из мяса /Мясо, запеченное по-двински/*</t>
  </si>
  <si>
    <t>Компот ябл.- апельс. с вит.С*</t>
  </si>
  <si>
    <t>Компот "Нектар" с вит.С *</t>
  </si>
  <si>
    <t>Компот "Солнышко" с вит. С*</t>
  </si>
  <si>
    <t>200/10</t>
  </si>
  <si>
    <t>Борщ с фасолью со сметаной (т.к. №4)</t>
  </si>
  <si>
    <t>Булочка "Медовая" с мармеладом*</t>
  </si>
  <si>
    <t>Блинчики с клубникой со сметаной*</t>
  </si>
  <si>
    <t>Салат овощной /"Вясёлка"/*</t>
  </si>
  <si>
    <t>Блюда натуральные из мяса птицы /Шашлычок "Золотистый" кунжут/**</t>
  </si>
  <si>
    <t>Булочка витамин."Жгутик" (т.к. №446, 2007)</t>
  </si>
  <si>
    <t>Салат овощной/из св.огурцов с м.р./(т.к. №24)</t>
  </si>
  <si>
    <t>Блюда, из рыбы  /Раба жареная/(т.к.№ 5)</t>
  </si>
  <si>
    <t>Овощи свежие(т.к. №13, 2017года)</t>
  </si>
  <si>
    <t>115/10</t>
  </si>
  <si>
    <t>173/15</t>
  </si>
  <si>
    <t>Соус томатный «Сказка» (для детского питания детей дошкольного и школьного возраста стерилизованный)</t>
  </si>
  <si>
    <t>Каша рассыпчатая /булгур/*</t>
  </si>
  <si>
    <t>Омлет с сыром (т.к№4)</t>
  </si>
  <si>
    <t>115/5</t>
  </si>
  <si>
    <t>Суп молочный /с крупой пшенной/ (т.к. №36)</t>
  </si>
  <si>
    <t>Щи из кв.капусты  со сметаной (т.к. №13)</t>
  </si>
  <si>
    <t>Борщ со сметаной (т.к. №1)</t>
  </si>
  <si>
    <t>Суп молочный /с крупой овсяной/(т.к. №36)</t>
  </si>
  <si>
    <t>№</t>
  </si>
  <si>
    <t xml:space="preserve">Салат овощной /"Утро"/* </t>
  </si>
  <si>
    <t>Кофейный напиток с молоком</t>
  </si>
  <si>
    <t>Булочка витамин. /с сыром/ (т.к.№354 сб.2007 г.)</t>
  </si>
  <si>
    <t>Блюда, из рыбы /котлета рыбная "Фантазия"/(т.к.№7/21)</t>
  </si>
  <si>
    <t>Салат овощной/с/т из свеж.пом.с м.р./(т.к.№1/26)</t>
  </si>
  <si>
    <t>Колбаски мясные с сыром**</t>
  </si>
  <si>
    <t>Каша вязкая /гречневая/ (т.к.№10/2)</t>
  </si>
  <si>
    <t>Печенье</t>
  </si>
  <si>
    <t>Булочка чайная с творогом (т.к.№380, 2007)</t>
  </si>
  <si>
    <t>Напиток "Клюковка"*</t>
  </si>
  <si>
    <t>Кисломолочные продукты ( т.к. №11)</t>
  </si>
  <si>
    <t>Напиток йогуртный пит. (т.к.№ 11)</t>
  </si>
  <si>
    <t>Блюда, рубленные из мяса птицы/Биточеки куриные с сыром/(т.к.№9/22)</t>
  </si>
  <si>
    <t>Яйцо отварное (т.к.№ 5/1)</t>
  </si>
  <si>
    <t>Бутерброд "Звычайны" (т.к.№ 1/11)</t>
  </si>
  <si>
    <t>Салат овощной /Салат "Случь"/ (т.к. №1/28)</t>
  </si>
  <si>
    <t>Салат овощной /Салат овощной с колбасой и кукурузой/ *1</t>
  </si>
  <si>
    <t>1- для возрастной категории 11-18 лет с майонезом</t>
  </si>
  <si>
    <t>Суп картофельный с мясными фрикадельками (т.к. №2/27)</t>
  </si>
  <si>
    <t>Блюда из творога /Пудинг из рикотты (запеченный) со сметаной/*</t>
  </si>
  <si>
    <t>Суп с бобовыми (т.к. №34)</t>
  </si>
  <si>
    <t>Салат овощной /Салат "Неженка"с м.р./*</t>
  </si>
  <si>
    <t>Рис припущенный (т.к.№10/4)</t>
  </si>
  <si>
    <t>Кисель  /из припаса/ с вит.С(т.к. №12/15)</t>
  </si>
  <si>
    <t>Напиток йогуртный питьевой</t>
  </si>
  <si>
    <t>Блюда, рубленные из мяса /Котлетка"Нежная"/*</t>
  </si>
  <si>
    <t>Картофель запеч. "Ульянка"*</t>
  </si>
  <si>
    <t>Салат овощной /с/т из свежих помидор со сметаной/ (т.к.№1/26)</t>
  </si>
  <si>
    <t>Блюда, рубленные из мяса/Кнели из птицы с рисом/ (т.к.№9/16)</t>
  </si>
  <si>
    <t>Салат овощной /Салат "Цыпленок"/*</t>
  </si>
  <si>
    <t>Блюда нат.из мяса /Шницель натуральный рубленый/</t>
  </si>
  <si>
    <t>Каша вязкая /гречневая/ (т.к. №10/2)</t>
  </si>
  <si>
    <t>Блюда из субпродуктов /Оладьи из печени/ (т.к. № 8/35)</t>
  </si>
  <si>
    <t>Напиток сывороточный "Свежесть"</t>
  </si>
  <si>
    <t>Смесь овощная*</t>
  </si>
  <si>
    <t>Напиток "Фантастик" с вит.С**</t>
  </si>
  <si>
    <t>Филе из птицы жареное *</t>
  </si>
  <si>
    <t>Манник "Полосатик" с маслом**</t>
  </si>
  <si>
    <t>100/5</t>
  </si>
  <si>
    <t xml:space="preserve">Примерные двухнедельные рационы питания на летне-осенний период </t>
  </si>
  <si>
    <t>Выполнение %</t>
  </si>
  <si>
    <t>Выполнение%</t>
  </si>
  <si>
    <t>выполнение %</t>
  </si>
  <si>
    <t>Салат овощной /с/т "Зарница"/1/98</t>
  </si>
  <si>
    <t>ДИРЕКТОР</t>
  </si>
  <si>
    <r>
      <t xml:space="preserve">                                     </t>
    </r>
    <r>
      <rPr>
        <sz val="10"/>
        <color theme="1"/>
        <rFont val="Times New Roman"/>
        <family val="1"/>
        <charset val="204"/>
      </rPr>
      <t>Т.В.ШИПИЛО</t>
    </r>
  </si>
  <si>
    <t>Итого завтрак</t>
  </si>
  <si>
    <t>Итого обед</t>
  </si>
  <si>
    <t>Итого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</si>
</sst>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6">
    <xf numFmtId="0" fontId="0" fillId="0" borderId="0" xfId="0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9" xfId="0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11" xfId="0" applyFont="1" applyBorder="1" applyAlignment="1">
      <alignment wrapText="1"/>
    </xf>
    <xf numFmtId="0" fontId="0" fillId="0" borderId="39" xfId="0" applyBorder="1" applyAlignment="1">
      <alignment horizontal="center"/>
    </xf>
    <xf numFmtId="0" fontId="0" fillId="0" borderId="40" xfId="0" applyBorder="1"/>
    <xf numFmtId="0" fontId="0" fillId="0" borderId="38" xfId="0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0" fillId="0" borderId="37" xfId="0" applyBorder="1"/>
    <xf numFmtId="0" fontId="0" fillId="0" borderId="46" xfId="0" applyBorder="1"/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0" fillId="0" borderId="38" xfId="0" applyBorder="1"/>
    <xf numFmtId="0" fontId="0" fillId="0" borderId="45" xfId="0" applyBorder="1"/>
    <xf numFmtId="0" fontId="0" fillId="0" borderId="50" xfId="0" applyBorder="1"/>
    <xf numFmtId="0" fontId="0" fillId="0" borderId="52" xfId="0" applyBorder="1"/>
    <xf numFmtId="0" fontId="0" fillId="0" borderId="53" xfId="0" applyBorder="1"/>
    <xf numFmtId="0" fontId="0" fillId="0" borderId="55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6" xfId="0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/>
    <xf numFmtId="0" fontId="1" fillId="0" borderId="4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0" fontId="6" fillId="0" borderId="16" xfId="0" applyNumberFormat="1" applyFont="1" applyBorder="1" applyAlignment="1">
      <alignment horizontal="center"/>
    </xf>
    <xf numFmtId="10" fontId="6" fillId="0" borderId="17" xfId="0" applyNumberFormat="1" applyFont="1" applyBorder="1" applyAlignment="1">
      <alignment horizontal="center"/>
    </xf>
    <xf numFmtId="10" fontId="6" fillId="0" borderId="26" xfId="0" applyNumberFormat="1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6" fillId="0" borderId="11" xfId="0" applyFont="1" applyBorder="1" applyAlignment="1">
      <alignment vertical="top" wrapText="1"/>
    </xf>
    <xf numFmtId="0" fontId="6" fillId="0" borderId="35" xfId="0" applyFont="1" applyBorder="1" applyAlignment="1">
      <alignment vertical="top" wrapText="1"/>
    </xf>
    <xf numFmtId="0" fontId="6" fillId="0" borderId="58" xfId="0" applyFont="1" applyBorder="1" applyAlignment="1">
      <alignment vertical="top" wrapText="1"/>
    </xf>
    <xf numFmtId="0" fontId="0" fillId="0" borderId="54" xfId="0" applyBorder="1" applyAlignment="1">
      <alignment textRotation="90"/>
    </xf>
    <xf numFmtId="0" fontId="0" fillId="0" borderId="30" xfId="0" applyBorder="1" applyAlignment="1">
      <alignment textRotation="90"/>
    </xf>
    <xf numFmtId="0" fontId="0" fillId="0" borderId="56" xfId="0" applyBorder="1" applyAlignment="1">
      <alignment textRotation="90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47" xfId="0" applyBorder="1" applyAlignment="1">
      <alignment horizont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0" fontId="1" fillId="2" borderId="11" xfId="0" applyFont="1" applyFill="1" applyBorder="1"/>
    <xf numFmtId="0" fontId="0" fillId="2" borderId="38" xfId="0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4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" fillId="2" borderId="37" xfId="0" applyFont="1" applyFill="1" applyBorder="1"/>
    <xf numFmtId="0" fontId="0" fillId="2" borderId="32" xfId="0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57" xfId="0" applyFont="1" applyBorder="1"/>
    <xf numFmtId="0" fontId="3" fillId="0" borderId="4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Border="1"/>
    <xf numFmtId="0" fontId="0" fillId="2" borderId="45" xfId="0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2" fontId="1" fillId="2" borderId="43" xfId="0" applyNumberFormat="1" applyFont="1" applyFill="1" applyBorder="1" applyAlignment="1">
      <alignment horizontal="center"/>
    </xf>
    <xf numFmtId="2" fontId="1" fillId="2" borderId="44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1" fillId="3" borderId="37" xfId="0" applyFont="1" applyFill="1" applyBorder="1"/>
    <xf numFmtId="0" fontId="3" fillId="0" borderId="6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2" fontId="3" fillId="0" borderId="42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4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3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3" fillId="2" borderId="13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top" wrapText="1"/>
    </xf>
    <xf numFmtId="0" fontId="3" fillId="0" borderId="12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2" fontId="3" fillId="2" borderId="20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29" xfId="0" applyFont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3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/>
    </xf>
    <xf numFmtId="0" fontId="1" fillId="0" borderId="26" xfId="0" applyFont="1" applyBorder="1"/>
    <xf numFmtId="0" fontId="1" fillId="0" borderId="59" xfId="0" applyFont="1" applyBorder="1"/>
    <xf numFmtId="0" fontId="3" fillId="0" borderId="2" xfId="0" applyFont="1" applyBorder="1" applyAlignment="1">
      <alignment vertical="center" wrapText="1"/>
    </xf>
    <xf numFmtId="0" fontId="1" fillId="0" borderId="59" xfId="0" applyFont="1" applyBorder="1" applyAlignment="1">
      <alignment wrapText="1"/>
    </xf>
    <xf numFmtId="0" fontId="1" fillId="3" borderId="26" xfId="0" applyFont="1" applyFill="1" applyBorder="1"/>
    <xf numFmtId="0" fontId="3" fillId="0" borderId="41" xfId="0" applyFont="1" applyBorder="1" applyAlignment="1">
      <alignment horizontal="left" vertical="center" wrapText="1"/>
    </xf>
    <xf numFmtId="0" fontId="0" fillId="0" borderId="31" xfId="0" applyBorder="1"/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2" borderId="12" xfId="0" applyNumberFormat="1" applyFont="1" applyFill="1" applyBorder="1" applyAlignment="1">
      <alignment horizontal="center" vertical="center"/>
    </xf>
    <xf numFmtId="2" fontId="3" fillId="2" borderId="42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3" fillId="2" borderId="4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3" fillId="2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left" vertical="center" wrapText="1"/>
    </xf>
    <xf numFmtId="2" fontId="3" fillId="0" borderId="29" xfId="0" applyNumberFormat="1" applyFont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29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2" fontId="3" fillId="0" borderId="10" xfId="0" applyNumberFormat="1" applyFont="1" applyBorder="1" applyAlignment="1">
      <alignment horizontal="center"/>
    </xf>
    <xf numFmtId="2" fontId="3" fillId="0" borderId="34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39" xfId="0" applyNumberFormat="1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61" xfId="0" applyFont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2" fontId="3" fillId="0" borderId="15" xfId="0" applyNumberFormat="1" applyFont="1" applyBorder="1" applyAlignment="1">
      <alignment horizontal="center" vertical="center"/>
    </xf>
    <xf numFmtId="0" fontId="3" fillId="0" borderId="5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52" xfId="0" applyFont="1" applyBorder="1"/>
    <xf numFmtId="0" fontId="1" fillId="0" borderId="39" xfId="0" applyFont="1" applyBorder="1" applyAlignment="1">
      <alignment horizontal="center"/>
    </xf>
    <xf numFmtId="0" fontId="6" fillId="0" borderId="52" xfId="0" applyFont="1" applyBorder="1" applyAlignment="1">
      <alignment vertical="top" wrapText="1"/>
    </xf>
    <xf numFmtId="0" fontId="6" fillId="2" borderId="32" xfId="0" applyFont="1" applyFill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1" fillId="0" borderId="37" xfId="0" applyFont="1" applyBorder="1" applyAlignment="1">
      <alignment wrapText="1"/>
    </xf>
    <xf numFmtId="0" fontId="0" fillId="0" borderId="32" xfId="0" applyBorder="1"/>
    <xf numFmtId="0" fontId="0" fillId="0" borderId="33" xfId="0" applyBorder="1"/>
    <xf numFmtId="0" fontId="0" fillId="0" borderId="30" xfId="0" applyBorder="1"/>
    <xf numFmtId="0" fontId="1" fillId="0" borderId="3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6" xfId="0" applyBorder="1"/>
    <xf numFmtId="0" fontId="0" fillId="0" borderId="28" xfId="0" applyBorder="1"/>
    <xf numFmtId="0" fontId="0" fillId="0" borderId="17" xfId="0" applyBorder="1"/>
    <xf numFmtId="0" fontId="1" fillId="0" borderId="9" xfId="0" applyFont="1" applyBorder="1"/>
    <xf numFmtId="0" fontId="10" fillId="0" borderId="2" xfId="0" applyFont="1" applyBorder="1" applyAlignment="1">
      <alignment vertical="top" wrapText="1"/>
    </xf>
    <xf numFmtId="0" fontId="10" fillId="0" borderId="11" xfId="0" applyFont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2" fontId="10" fillId="0" borderId="11" xfId="0" applyNumberFormat="1" applyFont="1" applyBorder="1" applyAlignment="1">
      <alignment horizontal="center"/>
    </xf>
    <xf numFmtId="2" fontId="10" fillId="0" borderId="17" xfId="0" applyNumberFormat="1" applyFont="1" applyBorder="1" applyAlignment="1">
      <alignment horizontal="center"/>
    </xf>
    <xf numFmtId="2" fontId="10" fillId="0" borderId="26" xfId="0" applyNumberFormat="1" applyFont="1" applyBorder="1" applyAlignment="1">
      <alignment horizontal="center"/>
    </xf>
    <xf numFmtId="0" fontId="10" fillId="0" borderId="9" xfId="0" applyFont="1" applyBorder="1" applyAlignment="1">
      <alignment vertical="top" wrapText="1"/>
    </xf>
    <xf numFmtId="0" fontId="10" fillId="0" borderId="38" xfId="0" applyFont="1" applyBorder="1" applyAlignment="1">
      <alignment horizontal="center"/>
    </xf>
    <xf numFmtId="2" fontId="10" fillId="0" borderId="50" xfId="0" applyNumberFormat="1" applyFont="1" applyBorder="1" applyAlignment="1">
      <alignment horizontal="center"/>
    </xf>
    <xf numFmtId="10" fontId="10" fillId="0" borderId="38" xfId="0" applyNumberFormat="1" applyFont="1" applyBorder="1" applyAlignment="1">
      <alignment horizontal="center"/>
    </xf>
    <xf numFmtId="0" fontId="11" fillId="0" borderId="21" xfId="0" applyFont="1" applyBorder="1"/>
    <xf numFmtId="0" fontId="11" fillId="0" borderId="38" xfId="0" applyFont="1" applyBorder="1"/>
    <xf numFmtId="10" fontId="11" fillId="0" borderId="28" xfId="0" applyNumberFormat="1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10" fontId="11" fillId="0" borderId="17" xfId="0" applyNumberFormat="1" applyFont="1" applyBorder="1" applyAlignment="1">
      <alignment horizontal="center"/>
    </xf>
    <xf numFmtId="10" fontId="11" fillId="0" borderId="50" xfId="0" applyNumberFormat="1" applyFont="1" applyBorder="1" applyAlignment="1">
      <alignment horizontal="center"/>
    </xf>
    <xf numFmtId="0" fontId="11" fillId="0" borderId="0" xfId="0" applyFont="1"/>
    <xf numFmtId="10" fontId="1" fillId="0" borderId="11" xfId="0" applyNumberFormat="1" applyFont="1" applyBorder="1" applyAlignment="1">
      <alignment horizontal="center"/>
    </xf>
    <xf numFmtId="10" fontId="1" fillId="0" borderId="38" xfId="0" applyNumberFormat="1" applyFont="1" applyBorder="1" applyAlignment="1">
      <alignment horizontal="center"/>
    </xf>
    <xf numFmtId="10" fontId="1" fillId="0" borderId="61" xfId="0" applyNumberFormat="1" applyFont="1" applyBorder="1" applyAlignment="1">
      <alignment horizontal="center"/>
    </xf>
    <xf numFmtId="10" fontId="1" fillId="0" borderId="43" xfId="0" applyNumberFormat="1" applyFont="1" applyBorder="1" applyAlignment="1">
      <alignment horizontal="center"/>
    </xf>
    <xf numFmtId="10" fontId="1" fillId="0" borderId="44" xfId="0" applyNumberFormat="1" applyFont="1" applyBorder="1" applyAlignment="1">
      <alignment horizontal="center"/>
    </xf>
    <xf numFmtId="10" fontId="1" fillId="2" borderId="11" xfId="0" applyNumberFormat="1" applyFont="1" applyFill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52" xfId="0" applyFont="1" applyBorder="1"/>
    <xf numFmtId="0" fontId="0" fillId="0" borderId="11" xfId="0" applyFont="1" applyBorder="1"/>
    <xf numFmtId="0" fontId="0" fillId="0" borderId="0" xfId="0" applyFont="1"/>
    <xf numFmtId="0" fontId="0" fillId="0" borderId="11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10" fontId="6" fillId="2" borderId="11" xfId="0" applyNumberFormat="1" applyFont="1" applyFill="1" applyBorder="1" applyAlignment="1">
      <alignment horizontal="center"/>
    </xf>
    <xf numFmtId="0" fontId="6" fillId="2" borderId="46" xfId="0" applyFont="1" applyFill="1" applyBorder="1" applyAlignment="1">
      <alignment horizontal="center"/>
    </xf>
    <xf numFmtId="10" fontId="6" fillId="2" borderId="47" xfId="0" applyNumberFormat="1" applyFont="1" applyFill="1" applyBorder="1" applyAlignment="1">
      <alignment horizontal="center"/>
    </xf>
    <xf numFmtId="0" fontId="0" fillId="0" borderId="55" xfId="0" applyFont="1" applyBorder="1"/>
    <xf numFmtId="0" fontId="0" fillId="0" borderId="38" xfId="0" applyFont="1" applyBorder="1"/>
    <xf numFmtId="0" fontId="0" fillId="0" borderId="2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9" xfId="0" applyFont="1" applyBorder="1"/>
    <xf numFmtId="0" fontId="0" fillId="0" borderId="44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10" fontId="0" fillId="0" borderId="11" xfId="0" applyNumberFormat="1" applyFont="1" applyBorder="1" applyAlignment="1">
      <alignment horizontal="center"/>
    </xf>
    <xf numFmtId="0" fontId="0" fillId="0" borderId="37" xfId="0" applyFont="1" applyBorder="1"/>
    <xf numFmtId="10" fontId="0" fillId="0" borderId="37" xfId="0" applyNumberFormat="1" applyFont="1" applyBorder="1"/>
    <xf numFmtId="10" fontId="0" fillId="0" borderId="11" xfId="0" applyNumberFormat="1" applyFont="1" applyBorder="1"/>
    <xf numFmtId="10" fontId="0" fillId="0" borderId="0" xfId="0" applyNumberFormat="1"/>
    <xf numFmtId="0" fontId="1" fillId="0" borderId="55" xfId="0" applyFont="1" applyBorder="1"/>
    <xf numFmtId="0" fontId="0" fillId="0" borderId="45" xfId="0" applyFont="1" applyBorder="1"/>
    <xf numFmtId="10" fontId="0" fillId="0" borderId="50" xfId="0" applyNumberFormat="1" applyFont="1" applyBorder="1" applyAlignment="1">
      <alignment horizontal="center"/>
    </xf>
    <xf numFmtId="0" fontId="6" fillId="0" borderId="55" xfId="0" applyFont="1" applyBorder="1" applyAlignment="1">
      <alignment vertical="top" wrapText="1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9" xfId="0" applyFont="1" applyBorder="1"/>
    <xf numFmtId="0" fontId="0" fillId="0" borderId="13" xfId="0" applyFont="1" applyBorder="1"/>
    <xf numFmtId="10" fontId="0" fillId="0" borderId="39" xfId="0" applyNumberFormat="1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10" fontId="0" fillId="0" borderId="30" xfId="0" applyNumberFormat="1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0" fontId="0" fillId="0" borderId="60" xfId="0" applyNumberFormat="1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0" fontId="0" fillId="0" borderId="55" xfId="0" applyNumberFormat="1" applyFont="1" applyBorder="1" applyAlignment="1">
      <alignment horizontal="center"/>
    </xf>
    <xf numFmtId="10" fontId="0" fillId="0" borderId="31" xfId="0" applyNumberFormat="1" applyFont="1" applyBorder="1" applyAlignment="1">
      <alignment horizontal="center"/>
    </xf>
    <xf numFmtId="0" fontId="3" fillId="0" borderId="67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6" xfId="0" applyFont="1" applyBorder="1"/>
    <xf numFmtId="0" fontId="0" fillId="0" borderId="47" xfId="0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10" fontId="1" fillId="0" borderId="14" xfId="0" applyNumberFormat="1" applyFont="1" applyBorder="1" applyAlignment="1">
      <alignment horizontal="center"/>
    </xf>
    <xf numFmtId="10" fontId="1" fillId="0" borderId="49" xfId="0" applyNumberFormat="1" applyFont="1" applyBorder="1" applyAlignment="1">
      <alignment horizontal="center"/>
    </xf>
    <xf numFmtId="10" fontId="1" fillId="0" borderId="45" xfId="0" applyNumberFormat="1" applyFont="1" applyBorder="1" applyAlignment="1">
      <alignment horizontal="center"/>
    </xf>
    <xf numFmtId="10" fontId="1" fillId="0" borderId="26" xfId="0" applyNumberFormat="1" applyFont="1" applyBorder="1" applyAlignment="1">
      <alignment horizontal="center"/>
    </xf>
    <xf numFmtId="0" fontId="1" fillId="0" borderId="26" xfId="0" applyFont="1" applyBorder="1" applyAlignment="1">
      <alignment wrapText="1"/>
    </xf>
    <xf numFmtId="10" fontId="1" fillId="0" borderId="50" xfId="0" applyNumberFormat="1" applyFont="1" applyBorder="1" applyAlignment="1">
      <alignment horizontal="center"/>
    </xf>
    <xf numFmtId="0" fontId="1" fillId="0" borderId="12" xfId="0" applyFont="1" applyBorder="1"/>
    <xf numFmtId="10" fontId="1" fillId="2" borderId="43" xfId="0" applyNumberFormat="1" applyFont="1" applyFill="1" applyBorder="1" applyAlignment="1">
      <alignment horizontal="center"/>
    </xf>
    <xf numFmtId="10" fontId="1" fillId="2" borderId="44" xfId="0" applyNumberFormat="1" applyFont="1" applyFill="1" applyBorder="1" applyAlignment="1">
      <alignment horizontal="center"/>
    </xf>
    <xf numFmtId="0" fontId="1" fillId="0" borderId="0" xfId="0" applyFont="1" applyBorder="1"/>
    <xf numFmtId="0" fontId="0" fillId="0" borderId="51" xfId="0" applyBorder="1" applyAlignment="1">
      <alignment horizontal="center"/>
    </xf>
    <xf numFmtId="0" fontId="1" fillId="0" borderId="55" xfId="0" applyFont="1" applyBorder="1" applyAlignment="1">
      <alignment wrapText="1"/>
    </xf>
    <xf numFmtId="10" fontId="0" fillId="0" borderId="16" xfId="0" applyNumberFormat="1" applyFont="1" applyBorder="1" applyAlignment="1">
      <alignment horizontal="center"/>
    </xf>
    <xf numFmtId="10" fontId="0" fillId="0" borderId="17" xfId="0" applyNumberFormat="1" applyFont="1" applyBorder="1" applyAlignment="1">
      <alignment horizontal="center"/>
    </xf>
    <xf numFmtId="10" fontId="0" fillId="0" borderId="26" xfId="0" applyNumberFormat="1" applyFont="1" applyBorder="1" applyAlignment="1">
      <alignment horizontal="center"/>
    </xf>
    <xf numFmtId="0" fontId="1" fillId="0" borderId="35" xfId="0" applyFont="1" applyBorder="1" applyAlignment="1">
      <alignment vertical="top" wrapText="1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0" xfId="0" applyAlignment="1">
      <alignment horizontal="left" wrapText="1"/>
    </xf>
    <xf numFmtId="0" fontId="9" fillId="0" borderId="37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4"/>
  <sheetViews>
    <sheetView tabSelected="1" view="pageBreakPreview" zoomScale="110" zoomScaleNormal="130" zoomScaleSheetLayoutView="110" workbookViewId="0">
      <selection activeCell="A330" sqref="A330"/>
    </sheetView>
  </sheetViews>
  <sheetFormatPr defaultRowHeight="14.4" x14ac:dyDescent="0.3"/>
  <cols>
    <col min="1" max="1" width="34.33203125" customWidth="1"/>
    <col min="6" max="6" width="10" customWidth="1"/>
    <col min="10" max="10" width="9.109375" customWidth="1"/>
    <col min="11" max="11" width="10.33203125" customWidth="1"/>
  </cols>
  <sheetData>
    <row r="1" spans="1:14" s="36" customFormat="1" ht="21.6" customHeight="1" x14ac:dyDescent="0.3">
      <c r="A1" s="68" t="s">
        <v>61</v>
      </c>
      <c r="B1" s="381" t="s">
        <v>36</v>
      </c>
      <c r="C1" s="381"/>
      <c r="D1" s="72"/>
      <c r="E1" s="72"/>
      <c r="F1" s="37"/>
      <c r="G1" s="37"/>
      <c r="H1" s="381" t="s">
        <v>36</v>
      </c>
      <c r="I1" s="381"/>
      <c r="J1" s="381"/>
      <c r="K1" s="381"/>
      <c r="L1" s="37"/>
      <c r="M1" s="37"/>
      <c r="N1" s="37"/>
    </row>
    <row r="2" spans="1:14" s="36" customFormat="1" ht="15" customHeight="1" x14ac:dyDescent="0.3">
      <c r="A2" s="68" t="s">
        <v>55</v>
      </c>
      <c r="B2" s="68" t="s">
        <v>50</v>
      </c>
      <c r="C2" s="68"/>
      <c r="D2" s="72"/>
      <c r="E2" s="72"/>
      <c r="F2" s="37"/>
      <c r="G2" s="37"/>
      <c r="H2" s="381" t="s">
        <v>156</v>
      </c>
      <c r="I2" s="381"/>
      <c r="J2" s="381"/>
      <c r="K2" s="381"/>
      <c r="L2" s="37"/>
      <c r="M2" s="37"/>
      <c r="N2" s="37"/>
    </row>
    <row r="3" spans="1:14" s="36" customFormat="1" ht="15" customHeight="1" x14ac:dyDescent="0.3">
      <c r="A3" s="36" t="s">
        <v>111</v>
      </c>
      <c r="B3" s="69" t="s">
        <v>51</v>
      </c>
      <c r="C3" s="69"/>
      <c r="D3" s="69"/>
      <c r="E3" s="69"/>
      <c r="H3" s="73" t="s">
        <v>53</v>
      </c>
      <c r="I3" s="52"/>
      <c r="J3" s="52"/>
      <c r="K3" s="52"/>
      <c r="L3" s="53"/>
      <c r="M3" s="53"/>
      <c r="N3" s="53"/>
    </row>
    <row r="4" spans="1:14" s="36" customFormat="1" ht="13.8" x14ac:dyDescent="0.3">
      <c r="B4" s="70"/>
      <c r="C4" s="70"/>
      <c r="D4" s="69" t="s">
        <v>52</v>
      </c>
      <c r="E4" s="69"/>
      <c r="H4" s="381" t="s">
        <v>24</v>
      </c>
      <c r="I4" s="381"/>
      <c r="J4" s="381"/>
      <c r="K4" s="381"/>
    </row>
    <row r="5" spans="1:14" s="36" customFormat="1" ht="13.8" x14ac:dyDescent="0.3">
      <c r="B5" s="71"/>
      <c r="C5" s="382"/>
      <c r="D5" s="382"/>
      <c r="E5" s="382"/>
      <c r="H5" s="381" t="s">
        <v>25</v>
      </c>
      <c r="I5" s="381"/>
      <c r="J5" s="381"/>
      <c r="K5" s="381"/>
    </row>
    <row r="6" spans="1:14" s="36" customFormat="1" ht="13.5" customHeight="1" x14ac:dyDescent="0.3">
      <c r="B6" s="378" t="s">
        <v>58</v>
      </c>
      <c r="C6" s="379"/>
      <c r="D6" s="379"/>
      <c r="E6" s="379"/>
      <c r="H6" s="380" t="s">
        <v>157</v>
      </c>
      <c r="I6" s="381"/>
      <c r="J6" s="381"/>
      <c r="K6" s="381"/>
    </row>
    <row r="7" spans="1:14" s="36" customFormat="1" ht="12.75" customHeight="1" x14ac:dyDescent="0.3">
      <c r="B7" s="383"/>
      <c r="C7" s="383"/>
      <c r="D7" s="383"/>
      <c r="E7" s="383"/>
      <c r="H7" s="381" t="s">
        <v>54</v>
      </c>
      <c r="I7" s="381"/>
      <c r="J7" s="381"/>
      <c r="K7" s="381"/>
    </row>
    <row r="8" spans="1:14" s="36" customFormat="1" ht="18" customHeight="1" thickBot="1" x14ac:dyDescent="0.35">
      <c r="A8" s="384" t="s">
        <v>151</v>
      </c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"/>
      <c r="M8" s="38"/>
      <c r="N8" s="38"/>
    </row>
    <row r="9" spans="1:14" ht="12" customHeight="1" thickBot="1" x14ac:dyDescent="0.35">
      <c r="A9" s="385" t="s">
        <v>0</v>
      </c>
      <c r="B9" s="387" t="s">
        <v>1</v>
      </c>
      <c r="C9" s="388"/>
      <c r="D9" s="388"/>
      <c r="E9" s="388"/>
      <c r="F9" s="389"/>
      <c r="G9" s="387" t="s">
        <v>64</v>
      </c>
      <c r="H9" s="388"/>
      <c r="I9" s="388"/>
      <c r="J9" s="388"/>
      <c r="K9" s="389"/>
    </row>
    <row r="10" spans="1:14" ht="72.599999999999994" customHeight="1" thickBot="1" x14ac:dyDescent="0.35">
      <c r="A10" s="386"/>
      <c r="B10" s="49" t="s">
        <v>2</v>
      </c>
      <c r="C10" s="50" t="s">
        <v>3</v>
      </c>
      <c r="D10" s="50" t="s">
        <v>4</v>
      </c>
      <c r="E10" s="50" t="s">
        <v>5</v>
      </c>
      <c r="F10" s="51" t="s">
        <v>6</v>
      </c>
      <c r="G10" s="49" t="s">
        <v>2</v>
      </c>
      <c r="H10" s="50" t="s">
        <v>3</v>
      </c>
      <c r="I10" s="50" t="s">
        <v>4</v>
      </c>
      <c r="J10" s="50" t="s">
        <v>5</v>
      </c>
      <c r="K10" s="51" t="s">
        <v>6</v>
      </c>
    </row>
    <row r="11" spans="1:14" ht="13.5" customHeight="1" thickBot="1" x14ac:dyDescent="0.3">
      <c r="A11" s="33">
        <v>1</v>
      </c>
      <c r="B11" s="34">
        <v>2</v>
      </c>
      <c r="C11" s="13">
        <v>3</v>
      </c>
      <c r="D11" s="13">
        <v>4</v>
      </c>
      <c r="E11" s="13">
        <v>5</v>
      </c>
      <c r="F11" s="35">
        <v>6</v>
      </c>
      <c r="G11" s="34">
        <v>7</v>
      </c>
      <c r="H11" s="13">
        <v>8</v>
      </c>
      <c r="I11" s="13">
        <v>9</v>
      </c>
      <c r="J11" s="13">
        <v>10</v>
      </c>
      <c r="K11" s="35">
        <v>11</v>
      </c>
    </row>
    <row r="12" spans="1:14" ht="19.2" customHeight="1" thickBot="1" x14ac:dyDescent="0.35">
      <c r="A12" s="391" t="s">
        <v>7</v>
      </c>
      <c r="B12" s="392"/>
      <c r="C12" s="392"/>
      <c r="D12" s="392"/>
      <c r="E12" s="392"/>
      <c r="F12" s="392"/>
      <c r="G12" s="392"/>
      <c r="H12" s="392"/>
      <c r="I12" s="392"/>
      <c r="J12" s="392"/>
      <c r="K12" s="392"/>
    </row>
    <row r="13" spans="1:14" ht="13.5" customHeight="1" thickBot="1" x14ac:dyDescent="0.35">
      <c r="A13" s="80" t="s">
        <v>8</v>
      </c>
      <c r="B13" s="29"/>
      <c r="C13" s="30"/>
      <c r="D13" s="30"/>
      <c r="E13" s="30"/>
      <c r="F13" s="30"/>
      <c r="G13" s="30"/>
      <c r="H13" s="30"/>
      <c r="I13" s="30"/>
      <c r="J13" s="30"/>
      <c r="K13" s="30"/>
    </row>
    <row r="14" spans="1:14" ht="13.5" customHeight="1" thickBot="1" x14ac:dyDescent="0.35">
      <c r="A14" s="10" t="s">
        <v>9</v>
      </c>
      <c r="B14" s="31"/>
      <c r="C14" s="32"/>
      <c r="D14" s="32"/>
      <c r="E14" s="32"/>
      <c r="F14" s="32"/>
      <c r="G14" s="32"/>
      <c r="H14" s="32"/>
      <c r="I14" s="32"/>
      <c r="J14" s="32"/>
      <c r="K14" s="32"/>
    </row>
    <row r="15" spans="1:14" s="36" customFormat="1" ht="13.8" x14ac:dyDescent="0.3">
      <c r="A15" s="82" t="s">
        <v>112</v>
      </c>
      <c r="B15" s="83">
        <v>50</v>
      </c>
      <c r="C15" s="84">
        <v>3.4</v>
      </c>
      <c r="D15" s="85">
        <v>9.4499999999999993</v>
      </c>
      <c r="E15" s="86">
        <v>0.75</v>
      </c>
      <c r="F15" s="87">
        <v>102.5</v>
      </c>
      <c r="G15" s="83">
        <v>50</v>
      </c>
      <c r="H15" s="84">
        <v>3.4</v>
      </c>
      <c r="I15" s="85">
        <v>9.4499999999999993</v>
      </c>
      <c r="J15" s="86">
        <v>0.75</v>
      </c>
      <c r="K15" s="87">
        <v>102.5</v>
      </c>
    </row>
    <row r="16" spans="1:14" s="36" customFormat="1" ht="12.75" hidden="1" x14ac:dyDescent="0.2">
      <c r="A16" s="88"/>
      <c r="B16" s="89"/>
      <c r="C16" s="90"/>
      <c r="D16" s="91"/>
      <c r="E16" s="92"/>
      <c r="F16" s="93"/>
      <c r="G16" s="94"/>
      <c r="H16" s="95"/>
      <c r="I16" s="96"/>
      <c r="J16" s="97"/>
      <c r="K16" s="94"/>
    </row>
    <row r="17" spans="1:11" s="36" customFormat="1" ht="12.75" customHeight="1" x14ac:dyDescent="0.3">
      <c r="A17" s="88" t="s">
        <v>94</v>
      </c>
      <c r="B17" s="89" t="s">
        <v>101</v>
      </c>
      <c r="C17" s="119">
        <v>6.56</v>
      </c>
      <c r="D17" s="120">
        <v>8.74</v>
      </c>
      <c r="E17" s="121">
        <v>41.86</v>
      </c>
      <c r="F17" s="89">
        <v>271</v>
      </c>
      <c r="G17" s="122" t="s">
        <v>102</v>
      </c>
      <c r="H17" s="95">
        <v>9.86</v>
      </c>
      <c r="I17" s="96">
        <v>13.15</v>
      </c>
      <c r="J17" s="97">
        <v>62.97</v>
      </c>
      <c r="K17" s="123">
        <v>408.28</v>
      </c>
    </row>
    <row r="18" spans="1:11" s="36" customFormat="1" ht="13.8" x14ac:dyDescent="0.3">
      <c r="A18" s="88" t="s">
        <v>42</v>
      </c>
      <c r="B18" s="99" t="s">
        <v>22</v>
      </c>
      <c r="C18" s="90">
        <v>0.24</v>
      </c>
      <c r="D18" s="91">
        <v>0.05</v>
      </c>
      <c r="E18" s="92">
        <v>15.2</v>
      </c>
      <c r="F18" s="93">
        <v>59</v>
      </c>
      <c r="G18" s="99" t="s">
        <v>22</v>
      </c>
      <c r="H18" s="90">
        <v>0.24</v>
      </c>
      <c r="I18" s="91">
        <v>0.05</v>
      </c>
      <c r="J18" s="92">
        <v>15.2</v>
      </c>
      <c r="K18" s="93">
        <v>59</v>
      </c>
    </row>
    <row r="19" spans="1:11" s="36" customFormat="1" thickBot="1" x14ac:dyDescent="0.35">
      <c r="A19" s="100" t="s">
        <v>23</v>
      </c>
      <c r="B19" s="101">
        <v>30</v>
      </c>
      <c r="C19" s="102">
        <v>1.47</v>
      </c>
      <c r="D19" s="103">
        <v>0.3</v>
      </c>
      <c r="E19" s="104">
        <v>13.83</v>
      </c>
      <c r="F19" s="105">
        <v>66</v>
      </c>
      <c r="G19" s="101">
        <v>30</v>
      </c>
      <c r="H19" s="102">
        <v>1.47</v>
      </c>
      <c r="I19" s="103">
        <v>0.3</v>
      </c>
      <c r="J19" s="104">
        <v>13.83</v>
      </c>
      <c r="K19" s="105">
        <v>66</v>
      </c>
    </row>
    <row r="20" spans="1:11" ht="12.75" customHeight="1" thickBot="1" x14ac:dyDescent="0.35">
      <c r="A20" s="10" t="s">
        <v>11</v>
      </c>
      <c r="B20" s="19"/>
      <c r="C20" s="20">
        <f>SUM(C15:C19)</f>
        <v>11.67</v>
      </c>
      <c r="D20" s="20">
        <f>SUM(D15:D19)</f>
        <v>18.54</v>
      </c>
      <c r="E20" s="20">
        <f>SUM(E15:E19)</f>
        <v>71.64</v>
      </c>
      <c r="F20" s="20">
        <f>SUM(F15:F19)</f>
        <v>498.5</v>
      </c>
      <c r="G20" s="21"/>
      <c r="H20" s="22">
        <f>SUM(H15:H19)</f>
        <v>14.97</v>
      </c>
      <c r="I20" s="22">
        <f>SUM(I15:I19)</f>
        <v>22.950000000000003</v>
      </c>
      <c r="J20" s="22">
        <f>SUM(J15:J19)</f>
        <v>92.75</v>
      </c>
      <c r="K20" s="22">
        <f>SUM(K15:K19)</f>
        <v>635.78</v>
      </c>
    </row>
    <row r="21" spans="1:11" ht="12.75" customHeight="1" thickBot="1" x14ac:dyDescent="0.35">
      <c r="A21" s="14" t="s">
        <v>158</v>
      </c>
      <c r="B21" s="19"/>
      <c r="C21" s="20">
        <f>4*C20</f>
        <v>46.68</v>
      </c>
      <c r="D21" s="20">
        <f>9*D20</f>
        <v>166.85999999999999</v>
      </c>
      <c r="E21" s="20">
        <f>4*E20</f>
        <v>286.56</v>
      </c>
      <c r="F21" s="20">
        <f>SUM(C21:E21)</f>
        <v>500.1</v>
      </c>
      <c r="G21" s="19"/>
      <c r="H21" s="20">
        <f>4*H20</f>
        <v>59.88</v>
      </c>
      <c r="I21" s="20">
        <f>9*I20</f>
        <v>206.55</v>
      </c>
      <c r="J21" s="20">
        <f>4*J20</f>
        <v>371</v>
      </c>
      <c r="K21" s="20">
        <f>SUM(H21:J21)</f>
        <v>637.43000000000006</v>
      </c>
    </row>
    <row r="22" spans="1:11" ht="12.75" customHeight="1" thickBot="1" x14ac:dyDescent="0.35">
      <c r="A22" s="14" t="s">
        <v>152</v>
      </c>
      <c r="B22" s="21">
        <v>2100</v>
      </c>
      <c r="C22" s="20"/>
      <c r="D22" s="20"/>
      <c r="E22" s="20"/>
      <c r="F22" s="300">
        <f>F21/B22*100%</f>
        <v>0.23814285714285716</v>
      </c>
      <c r="G22" s="21">
        <v>2700</v>
      </c>
      <c r="H22" s="22"/>
      <c r="I22" s="22"/>
      <c r="J22" s="22"/>
      <c r="K22" s="301">
        <f>K21/G22*100%</f>
        <v>0.2360851851851852</v>
      </c>
    </row>
    <row r="23" spans="1:11" ht="13.5" customHeight="1" thickBot="1" x14ac:dyDescent="0.35">
      <c r="A23" s="14" t="s">
        <v>12</v>
      </c>
      <c r="B23" s="24"/>
      <c r="C23" s="25"/>
      <c r="D23" s="25"/>
      <c r="E23" s="25"/>
      <c r="F23" s="25"/>
      <c r="G23" s="25"/>
      <c r="H23" s="25"/>
      <c r="I23" s="25"/>
      <c r="J23" s="25"/>
      <c r="K23" s="25"/>
    </row>
    <row r="24" spans="1:11" ht="17.25" customHeight="1" x14ac:dyDescent="0.3">
      <c r="A24" s="98" t="s">
        <v>155</v>
      </c>
      <c r="B24" s="110">
        <v>50</v>
      </c>
      <c r="C24" s="111">
        <v>0.8</v>
      </c>
      <c r="D24" s="112">
        <v>2.5499999999999998</v>
      </c>
      <c r="E24" s="113">
        <v>4.7</v>
      </c>
      <c r="F24" s="110">
        <v>45</v>
      </c>
      <c r="G24" s="110">
        <v>50</v>
      </c>
      <c r="H24" s="111">
        <v>0.8</v>
      </c>
      <c r="I24" s="112">
        <v>2.5499999999999998</v>
      </c>
      <c r="J24" s="113">
        <v>4.7</v>
      </c>
      <c r="K24" s="110">
        <v>45</v>
      </c>
    </row>
    <row r="25" spans="1:11" ht="24.75" customHeight="1" x14ac:dyDescent="0.3">
      <c r="A25" s="205" t="s">
        <v>62</v>
      </c>
      <c r="B25" s="99" t="s">
        <v>91</v>
      </c>
      <c r="C25" s="157">
        <v>3.01</v>
      </c>
      <c r="D25" s="155">
        <v>7</v>
      </c>
      <c r="E25" s="158">
        <v>9.82</v>
      </c>
      <c r="F25" s="99">
        <v>113.84</v>
      </c>
      <c r="G25" s="99" t="s">
        <v>91</v>
      </c>
      <c r="H25" s="157">
        <v>3.01</v>
      </c>
      <c r="I25" s="155">
        <v>7</v>
      </c>
      <c r="J25" s="158">
        <v>9.82</v>
      </c>
      <c r="K25" s="99">
        <v>113.84</v>
      </c>
    </row>
    <row r="26" spans="1:11" ht="13.95" customHeight="1" x14ac:dyDescent="0.3">
      <c r="A26" s="88" t="s">
        <v>37</v>
      </c>
      <c r="B26" s="89">
        <v>50</v>
      </c>
      <c r="C26" s="90">
        <v>3.37</v>
      </c>
      <c r="D26" s="91">
        <v>7.97</v>
      </c>
      <c r="E26" s="92">
        <v>0.53</v>
      </c>
      <c r="F26" s="93">
        <v>88.67</v>
      </c>
      <c r="G26" s="94">
        <v>75</v>
      </c>
      <c r="H26" s="90">
        <v>5.05</v>
      </c>
      <c r="I26" s="91">
        <v>11.95</v>
      </c>
      <c r="J26" s="92">
        <v>0.8</v>
      </c>
      <c r="K26" s="94">
        <v>133</v>
      </c>
    </row>
    <row r="27" spans="1:11" ht="14.4" customHeight="1" x14ac:dyDescent="0.3">
      <c r="A27" s="88" t="s">
        <v>84</v>
      </c>
      <c r="B27" s="89">
        <v>150</v>
      </c>
      <c r="C27" s="90">
        <v>4.2</v>
      </c>
      <c r="D27" s="91">
        <v>14.25</v>
      </c>
      <c r="E27" s="92">
        <v>27</v>
      </c>
      <c r="F27" s="93">
        <v>258</v>
      </c>
      <c r="G27" s="94">
        <v>150</v>
      </c>
      <c r="H27" s="95">
        <v>4.2</v>
      </c>
      <c r="I27" s="96">
        <v>14.25</v>
      </c>
      <c r="J27" s="97">
        <v>27</v>
      </c>
      <c r="K27" s="94">
        <v>258</v>
      </c>
    </row>
    <row r="28" spans="1:11" ht="13.5" customHeight="1" x14ac:dyDescent="0.3">
      <c r="A28" s="114" t="s">
        <v>29</v>
      </c>
      <c r="B28" s="124">
        <v>200</v>
      </c>
      <c r="C28" s="125">
        <v>0.9</v>
      </c>
      <c r="D28" s="126">
        <v>0.2</v>
      </c>
      <c r="E28" s="127">
        <v>24.7</v>
      </c>
      <c r="F28" s="128">
        <v>99</v>
      </c>
      <c r="G28" s="124">
        <v>200</v>
      </c>
      <c r="H28" s="125">
        <v>0.9</v>
      </c>
      <c r="I28" s="126">
        <v>0.2</v>
      </c>
      <c r="J28" s="127">
        <v>24.7</v>
      </c>
      <c r="K28" s="128">
        <v>99</v>
      </c>
    </row>
    <row r="29" spans="1:11" ht="12.75" customHeight="1" thickBot="1" x14ac:dyDescent="0.35">
      <c r="A29" s="114" t="s">
        <v>23</v>
      </c>
      <c r="B29" s="304">
        <v>30</v>
      </c>
      <c r="C29" s="125">
        <v>1.47</v>
      </c>
      <c r="D29" s="126">
        <v>0.3</v>
      </c>
      <c r="E29" s="127">
        <v>13.83</v>
      </c>
      <c r="F29" s="128">
        <v>66</v>
      </c>
      <c r="G29" s="129">
        <v>30</v>
      </c>
      <c r="H29" s="125">
        <v>1.47</v>
      </c>
      <c r="I29" s="126">
        <v>0.3</v>
      </c>
      <c r="J29" s="127">
        <v>13.83</v>
      </c>
      <c r="K29" s="128">
        <v>66</v>
      </c>
    </row>
    <row r="30" spans="1:11" ht="14.25" customHeight="1" thickBot="1" x14ac:dyDescent="0.35">
      <c r="A30" s="66" t="s">
        <v>11</v>
      </c>
      <c r="B30" s="305"/>
      <c r="C30" s="60">
        <f>SUM(C24:C29)</f>
        <v>13.75</v>
      </c>
      <c r="D30" s="61">
        <f>SUM(D24:D29)</f>
        <v>32.269999999999996</v>
      </c>
      <c r="E30" s="62">
        <f>SUM(E24:E29)</f>
        <v>80.58</v>
      </c>
      <c r="F30" s="63">
        <f>SUM(F24:F29)</f>
        <v>670.51</v>
      </c>
      <c r="G30" s="63"/>
      <c r="H30" s="60">
        <f>SUM(H24:H29)</f>
        <v>15.43</v>
      </c>
      <c r="I30" s="61">
        <f>SUM(I24:I29)</f>
        <v>36.25</v>
      </c>
      <c r="J30" s="62">
        <f>SUM(J24:J29)</f>
        <v>80.849999999999994</v>
      </c>
      <c r="K30" s="63">
        <f>SUM(K24:K29)</f>
        <v>714.84</v>
      </c>
    </row>
    <row r="31" spans="1:11" ht="14.25" customHeight="1" thickBot="1" x14ac:dyDescent="0.35">
      <c r="A31" s="66" t="s">
        <v>159</v>
      </c>
      <c r="B31" s="67"/>
      <c r="C31" s="60">
        <f>4*C30</f>
        <v>55</v>
      </c>
      <c r="D31" s="61">
        <f>9*D30</f>
        <v>290.42999999999995</v>
      </c>
      <c r="E31" s="62">
        <f>4*E30</f>
        <v>322.32</v>
      </c>
      <c r="F31" s="63">
        <f>SUM(C31:E31)</f>
        <v>667.75</v>
      </c>
      <c r="G31" s="63"/>
      <c r="H31" s="60">
        <f>4*H30</f>
        <v>61.72</v>
      </c>
      <c r="I31" s="61">
        <f>9*I30</f>
        <v>326.25</v>
      </c>
      <c r="J31" s="62">
        <f>4*J30</f>
        <v>323.39999999999998</v>
      </c>
      <c r="K31" s="63">
        <f>SUM(H31:J31)</f>
        <v>711.37</v>
      </c>
    </row>
    <row r="32" spans="1:11" ht="14.25" customHeight="1" thickBot="1" x14ac:dyDescent="0.35">
      <c r="A32" s="66" t="s">
        <v>152</v>
      </c>
      <c r="B32" s="359">
        <v>2100</v>
      </c>
      <c r="C32" s="60"/>
      <c r="D32" s="61"/>
      <c r="E32" s="62"/>
      <c r="F32" s="302">
        <f>F31/B32*100%</f>
        <v>0.31797619047619047</v>
      </c>
      <c r="G32" s="63">
        <v>2700</v>
      </c>
      <c r="H32" s="60"/>
      <c r="I32" s="61"/>
      <c r="J32" s="62"/>
      <c r="K32" s="302">
        <f>K31/G32*100%</f>
        <v>0.26347037037037035</v>
      </c>
    </row>
    <row r="33" spans="1:11" ht="15" thickBot="1" x14ac:dyDescent="0.35">
      <c r="A33" s="14" t="s">
        <v>15</v>
      </c>
      <c r="B33" s="24"/>
      <c r="C33" s="25"/>
      <c r="D33" s="25"/>
      <c r="E33" s="25"/>
      <c r="F33" s="25"/>
      <c r="G33" s="25"/>
      <c r="H33" s="25"/>
      <c r="I33" s="25"/>
      <c r="J33" s="25"/>
      <c r="K33" s="25"/>
    </row>
    <row r="34" spans="1:11" x14ac:dyDescent="0.3">
      <c r="A34" s="82" t="s">
        <v>83</v>
      </c>
      <c r="B34" s="83">
        <v>75</v>
      </c>
      <c r="C34" s="84">
        <v>5.46</v>
      </c>
      <c r="D34" s="85">
        <v>6.38</v>
      </c>
      <c r="E34" s="86">
        <v>22.2</v>
      </c>
      <c r="F34" s="87">
        <v>148.4</v>
      </c>
      <c r="G34" s="83">
        <v>75</v>
      </c>
      <c r="H34" s="84">
        <v>5.46</v>
      </c>
      <c r="I34" s="85">
        <v>6.38</v>
      </c>
      <c r="J34" s="86">
        <v>22.2</v>
      </c>
      <c r="K34" s="87">
        <v>148.4</v>
      </c>
    </row>
    <row r="35" spans="1:11" x14ac:dyDescent="0.3">
      <c r="A35" s="88" t="s">
        <v>123</v>
      </c>
      <c r="B35" s="133">
        <v>200</v>
      </c>
      <c r="C35" s="134">
        <v>10</v>
      </c>
      <c r="D35" s="135">
        <v>3</v>
      </c>
      <c r="E35" s="136">
        <v>17</v>
      </c>
      <c r="F35" s="133">
        <v>140</v>
      </c>
      <c r="G35" s="133">
        <v>200</v>
      </c>
      <c r="H35" s="134">
        <v>10</v>
      </c>
      <c r="I35" s="135">
        <v>3</v>
      </c>
      <c r="J35" s="136">
        <v>17</v>
      </c>
      <c r="K35" s="133">
        <v>140</v>
      </c>
    </row>
    <row r="36" spans="1:11" ht="14.25" customHeight="1" thickBot="1" x14ac:dyDescent="0.35">
      <c r="A36" s="137" t="s">
        <v>21</v>
      </c>
      <c r="B36" s="219">
        <v>30</v>
      </c>
      <c r="C36" s="247">
        <v>0</v>
      </c>
      <c r="D36" s="248">
        <v>0.15</v>
      </c>
      <c r="E36" s="249">
        <v>11.64</v>
      </c>
      <c r="F36" s="233">
        <v>45.3</v>
      </c>
      <c r="G36" s="219">
        <v>30</v>
      </c>
      <c r="H36" s="247">
        <v>0</v>
      </c>
      <c r="I36" s="248">
        <v>0.15</v>
      </c>
      <c r="J36" s="249">
        <v>11.64</v>
      </c>
      <c r="K36" s="233">
        <v>45.3</v>
      </c>
    </row>
    <row r="37" spans="1:11" ht="16.5" customHeight="1" thickBot="1" x14ac:dyDescent="0.35">
      <c r="A37" s="10" t="s">
        <v>11</v>
      </c>
      <c r="B37" s="5"/>
      <c r="C37" s="11">
        <f>SUM(C34:C36)</f>
        <v>15.46</v>
      </c>
      <c r="D37" s="11">
        <f>SUM(D34:D36)</f>
        <v>9.5299999999999994</v>
      </c>
      <c r="E37" s="11">
        <f>SUM(E34:E36)</f>
        <v>50.84</v>
      </c>
      <c r="F37" s="39">
        <f>SUM(F34:F36)</f>
        <v>333.7</v>
      </c>
      <c r="G37" s="5"/>
      <c r="H37" s="11">
        <f>SUM(H34:H36)</f>
        <v>15.46</v>
      </c>
      <c r="I37" s="11">
        <f>SUM(I34:I36)</f>
        <v>9.5299999999999994</v>
      </c>
      <c r="J37" s="11">
        <f>SUM(J34:J36)</f>
        <v>50.84</v>
      </c>
      <c r="K37" s="39">
        <f>SUM(K34:K36)</f>
        <v>333.7</v>
      </c>
    </row>
    <row r="38" spans="1:11" ht="16.5" customHeight="1" thickBot="1" x14ac:dyDescent="0.35">
      <c r="A38" s="14" t="s">
        <v>160</v>
      </c>
      <c r="B38" s="17"/>
      <c r="C38" s="254">
        <f>4*C37</f>
        <v>61.84</v>
      </c>
      <c r="D38" s="254">
        <f>9*D37</f>
        <v>85.77</v>
      </c>
      <c r="E38" s="254">
        <f>4*E37</f>
        <v>203.36</v>
      </c>
      <c r="F38" s="255">
        <f>SUM(C38:E38)</f>
        <v>350.97</v>
      </c>
      <c r="G38" s="17"/>
      <c r="H38" s="254">
        <f>4*H37</f>
        <v>61.84</v>
      </c>
      <c r="I38" s="254">
        <f>9*I37</f>
        <v>85.77</v>
      </c>
      <c r="J38" s="254">
        <f>4*J37</f>
        <v>203.36</v>
      </c>
      <c r="K38" s="257">
        <f>SUM(H38:J38)</f>
        <v>350.97</v>
      </c>
    </row>
    <row r="39" spans="1:11" ht="16.5" customHeight="1" thickBot="1" x14ac:dyDescent="0.35">
      <c r="A39" s="14" t="s">
        <v>152</v>
      </c>
      <c r="B39" s="21">
        <v>2100</v>
      </c>
      <c r="C39" s="246"/>
      <c r="D39" s="246"/>
      <c r="E39" s="246"/>
      <c r="F39" s="299">
        <f>F38/B39*100%</f>
        <v>0.16712857142857143</v>
      </c>
      <c r="G39" s="21">
        <v>2700</v>
      </c>
      <c r="H39" s="246"/>
      <c r="I39" s="246"/>
      <c r="J39" s="246"/>
      <c r="K39" s="303">
        <f>K38/G39*100%</f>
        <v>0.1299888888888889</v>
      </c>
    </row>
    <row r="40" spans="1:11" ht="14.25" customHeight="1" thickBot="1" x14ac:dyDescent="0.35">
      <c r="A40" s="14" t="s">
        <v>13</v>
      </c>
      <c r="B40" s="28"/>
      <c r="C40" s="241">
        <f>SUM(C20,C30,C37)</f>
        <v>40.880000000000003</v>
      </c>
      <c r="D40" s="241">
        <f>SUM(D20,D30,D37)</f>
        <v>60.339999999999996</v>
      </c>
      <c r="E40" s="241">
        <f>SUM(E20,E30,E37)</f>
        <v>203.06</v>
      </c>
      <c r="F40" s="245">
        <f>SUM(F20,F30,F37)</f>
        <v>1502.71</v>
      </c>
      <c r="G40" s="21"/>
      <c r="H40" s="250">
        <f>SUM(H20,H30,H37)</f>
        <v>45.86</v>
      </c>
      <c r="I40" s="250">
        <f>SUM(I20,I30,I37)</f>
        <v>68.73</v>
      </c>
      <c r="J40" s="250">
        <f>SUM(J20,J30,J37)</f>
        <v>224.44</v>
      </c>
      <c r="K40" s="251">
        <f>SUM(K20,K30,K37)</f>
        <v>1684.32</v>
      </c>
    </row>
    <row r="41" spans="1:11" s="308" customFormat="1" ht="14.25" customHeight="1" thickBot="1" x14ac:dyDescent="0.35">
      <c r="A41" s="306"/>
      <c r="B41" s="307"/>
      <c r="C41" s="309">
        <f>4*C40</f>
        <v>163.52000000000001</v>
      </c>
      <c r="D41" s="309">
        <f>9*D40</f>
        <v>543.05999999999995</v>
      </c>
      <c r="E41" s="309">
        <f>4*E40</f>
        <v>812.24</v>
      </c>
      <c r="F41" s="310">
        <f>SUM(C41:E41)</f>
        <v>1518.82</v>
      </c>
      <c r="G41" s="309"/>
      <c r="H41" s="309">
        <f>4*H40</f>
        <v>183.44</v>
      </c>
      <c r="I41" s="309">
        <f>9*I40</f>
        <v>618.57000000000005</v>
      </c>
      <c r="J41" s="309">
        <f>4*J40</f>
        <v>897.76</v>
      </c>
      <c r="K41" s="310">
        <f>SUM(H41:J41)</f>
        <v>1699.77</v>
      </c>
    </row>
    <row r="42" spans="1:11" ht="12.75" customHeight="1" thickBot="1" x14ac:dyDescent="0.35">
      <c r="A42" s="242"/>
      <c r="B42" s="40"/>
      <c r="C42" s="311">
        <f>C41/F41*100%</f>
        <v>0.10766252748844499</v>
      </c>
      <c r="D42" s="311">
        <f>D41/F41*100%</f>
        <v>0.35755389052027231</v>
      </c>
      <c r="E42" s="311">
        <f>E41/F41*100%</f>
        <v>0.53478358199128273</v>
      </c>
      <c r="F42" s="312"/>
      <c r="G42" s="65"/>
      <c r="H42" s="311">
        <f>H41/K41*100%</f>
        <v>0.10792048335951335</v>
      </c>
      <c r="I42" s="311">
        <f>I41/K41*100%</f>
        <v>0.36391394129794036</v>
      </c>
      <c r="J42" s="313">
        <f>J41/K41*100%</f>
        <v>0.52816557534254638</v>
      </c>
      <c r="K42" s="243"/>
    </row>
    <row r="43" spans="1:11" ht="15" customHeight="1" thickBot="1" x14ac:dyDescent="0.35">
      <c r="A43" s="81" t="s">
        <v>14</v>
      </c>
      <c r="B43" s="29"/>
      <c r="C43" s="30"/>
      <c r="D43" s="30"/>
      <c r="E43" s="30"/>
      <c r="F43" s="30"/>
      <c r="G43" s="30"/>
      <c r="H43" s="30"/>
      <c r="I43" s="30"/>
      <c r="J43" s="30"/>
      <c r="K43" s="30"/>
    </row>
    <row r="44" spans="1:11" ht="13.5" customHeight="1" thickBot="1" x14ac:dyDescent="0.35">
      <c r="A44" s="14" t="s">
        <v>9</v>
      </c>
      <c r="B44" s="31"/>
      <c r="C44" s="32"/>
      <c r="D44" s="32"/>
      <c r="E44" s="32"/>
      <c r="F44" s="32"/>
      <c r="G44" s="32"/>
      <c r="H44" s="32"/>
      <c r="I44" s="32"/>
      <c r="J44" s="32"/>
      <c r="K44" s="32"/>
    </row>
    <row r="45" spans="1:11" ht="14.25" customHeight="1" x14ac:dyDescent="0.3">
      <c r="A45" s="140" t="s">
        <v>100</v>
      </c>
      <c r="B45" s="141">
        <v>50</v>
      </c>
      <c r="C45" s="142">
        <v>0.55000000000000004</v>
      </c>
      <c r="D45" s="143">
        <v>0.1</v>
      </c>
      <c r="E45" s="144">
        <v>1.9</v>
      </c>
      <c r="F45" s="145">
        <v>11.5</v>
      </c>
      <c r="G45" s="141">
        <v>75</v>
      </c>
      <c r="H45" s="142">
        <v>0.83</v>
      </c>
      <c r="I45" s="261">
        <v>0.15</v>
      </c>
      <c r="J45" s="234">
        <v>2.85</v>
      </c>
      <c r="K45" s="146">
        <v>17.25</v>
      </c>
    </row>
    <row r="46" spans="1:11" ht="27.75" customHeight="1" x14ac:dyDescent="0.3">
      <c r="A46" s="100" t="s">
        <v>144</v>
      </c>
      <c r="B46" s="89">
        <v>50</v>
      </c>
      <c r="C46" s="119">
        <v>8.9</v>
      </c>
      <c r="D46" s="120">
        <v>7.1</v>
      </c>
      <c r="E46" s="121">
        <v>3.1</v>
      </c>
      <c r="F46" s="93">
        <v>112</v>
      </c>
      <c r="G46" s="89">
        <v>50</v>
      </c>
      <c r="H46" s="119">
        <v>8.9</v>
      </c>
      <c r="I46" s="120">
        <v>7.1</v>
      </c>
      <c r="J46" s="259">
        <v>3.1</v>
      </c>
      <c r="K46" s="93">
        <v>112</v>
      </c>
    </row>
    <row r="47" spans="1:11" ht="15.75" customHeight="1" x14ac:dyDescent="0.3">
      <c r="A47" s="100" t="s">
        <v>146</v>
      </c>
      <c r="B47" s="219">
        <v>170</v>
      </c>
      <c r="C47" s="119">
        <v>6.26</v>
      </c>
      <c r="D47" s="120">
        <v>17.440000000000001</v>
      </c>
      <c r="E47" s="121">
        <v>15.88</v>
      </c>
      <c r="F47" s="233">
        <v>107.1</v>
      </c>
      <c r="G47" s="219">
        <v>200</v>
      </c>
      <c r="H47" s="119">
        <v>7.36</v>
      </c>
      <c r="I47" s="120">
        <v>20.52</v>
      </c>
      <c r="J47" s="259">
        <v>18.68</v>
      </c>
      <c r="K47" s="233">
        <v>126</v>
      </c>
    </row>
    <row r="48" spans="1:11" ht="12.75" customHeight="1" x14ac:dyDescent="0.3">
      <c r="A48" s="100" t="s">
        <v>113</v>
      </c>
      <c r="B48" s="219">
        <v>200</v>
      </c>
      <c r="C48" s="119">
        <v>1.4</v>
      </c>
      <c r="D48" s="120">
        <v>1</v>
      </c>
      <c r="E48" s="121">
        <v>20.2</v>
      </c>
      <c r="F48" s="233">
        <v>96</v>
      </c>
      <c r="G48" s="89">
        <v>200</v>
      </c>
      <c r="H48" s="119">
        <v>1.4</v>
      </c>
      <c r="I48" s="120">
        <v>1</v>
      </c>
      <c r="J48" s="237">
        <v>20.2</v>
      </c>
      <c r="K48" s="93">
        <v>96</v>
      </c>
    </row>
    <row r="49" spans="1:11" ht="12.75" customHeight="1" x14ac:dyDescent="0.3">
      <c r="A49" s="100" t="s">
        <v>23</v>
      </c>
      <c r="B49" s="129">
        <v>30</v>
      </c>
      <c r="C49" s="125">
        <v>1.47</v>
      </c>
      <c r="D49" s="126">
        <v>0.3</v>
      </c>
      <c r="E49" s="127">
        <v>13.83</v>
      </c>
      <c r="F49" s="128">
        <v>66</v>
      </c>
      <c r="G49" s="129">
        <v>30</v>
      </c>
      <c r="H49" s="125">
        <v>1.47</v>
      </c>
      <c r="I49" s="126">
        <v>0.3</v>
      </c>
      <c r="J49" s="260">
        <v>13.83</v>
      </c>
      <c r="K49" s="128">
        <v>66</v>
      </c>
    </row>
    <row r="50" spans="1:11" ht="16.5" customHeight="1" thickBot="1" x14ac:dyDescent="0.35">
      <c r="A50" s="88" t="s">
        <v>10</v>
      </c>
      <c r="B50" s="138">
        <v>23</v>
      </c>
      <c r="C50" s="119">
        <v>1.79</v>
      </c>
      <c r="D50" s="120">
        <v>0.21</v>
      </c>
      <c r="E50" s="121">
        <v>11.5</v>
      </c>
      <c r="F50" s="138">
        <v>56.35</v>
      </c>
      <c r="G50" s="138">
        <v>23</v>
      </c>
      <c r="H50" s="119">
        <v>1.79</v>
      </c>
      <c r="I50" s="262">
        <v>0.21</v>
      </c>
      <c r="J50" s="237">
        <v>11.5</v>
      </c>
      <c r="K50" s="89">
        <v>56.35</v>
      </c>
    </row>
    <row r="51" spans="1:11" ht="13.5" customHeight="1" thickBot="1" x14ac:dyDescent="0.35">
      <c r="A51" s="14" t="s">
        <v>11</v>
      </c>
      <c r="B51" s="2"/>
      <c r="C51" s="275">
        <f>SUM(C45:C50)</f>
        <v>20.369999999999997</v>
      </c>
      <c r="D51" s="267">
        <f>SUM(D45:D50)</f>
        <v>26.150000000000002</v>
      </c>
      <c r="E51" s="253">
        <f>SUM(E45:E50)</f>
        <v>66.41</v>
      </c>
      <c r="F51" s="252">
        <f>SUM(F45:F50)</f>
        <v>448.95000000000005</v>
      </c>
      <c r="G51" s="11"/>
      <c r="H51" s="6">
        <f>SUM(H45:H50)</f>
        <v>21.749999999999996</v>
      </c>
      <c r="I51" s="15">
        <f>SUM(I45:I50)</f>
        <v>29.28</v>
      </c>
      <c r="J51" s="15">
        <f>SUM(J45:J50)</f>
        <v>70.16</v>
      </c>
      <c r="K51" s="11">
        <f>SUM(K45:K50)</f>
        <v>473.6</v>
      </c>
    </row>
    <row r="52" spans="1:11" ht="13.5" customHeight="1" thickBot="1" x14ac:dyDescent="0.35">
      <c r="A52" s="14" t="s">
        <v>158</v>
      </c>
      <c r="B52" s="17"/>
      <c r="C52" s="257">
        <f>4*C51</f>
        <v>81.47999999999999</v>
      </c>
      <c r="D52" s="258">
        <f>9*D51</f>
        <v>235.35000000000002</v>
      </c>
      <c r="E52" s="274">
        <f>4*E51</f>
        <v>265.64</v>
      </c>
      <c r="F52" s="254">
        <f>SUM(C52:E52)</f>
        <v>582.47</v>
      </c>
      <c r="G52" s="252"/>
      <c r="H52" s="267">
        <f>4*H51</f>
        <v>86.999999999999986</v>
      </c>
      <c r="I52" s="268">
        <f>9*I51</f>
        <v>263.52</v>
      </c>
      <c r="J52" s="269">
        <f>4*J51</f>
        <v>280.64</v>
      </c>
      <c r="K52" s="252">
        <f>SUM(H52:J52)</f>
        <v>631.16</v>
      </c>
    </row>
    <row r="53" spans="1:11" ht="13.5" customHeight="1" thickBot="1" x14ac:dyDescent="0.35">
      <c r="A53" s="14" t="s">
        <v>154</v>
      </c>
      <c r="B53" s="11">
        <v>2100</v>
      </c>
      <c r="C53" s="270"/>
      <c r="D53" s="271"/>
      <c r="E53" s="272"/>
      <c r="F53" s="360">
        <f>F52/B53*100%</f>
        <v>0.27736666666666671</v>
      </c>
      <c r="G53" s="273">
        <v>2700</v>
      </c>
      <c r="H53" s="270"/>
      <c r="I53" s="271"/>
      <c r="J53" s="272"/>
      <c r="K53" s="360">
        <f>K52/G53*100%</f>
        <v>0.23376296296296295</v>
      </c>
    </row>
    <row r="54" spans="1:11" ht="13.5" customHeight="1" thickBot="1" x14ac:dyDescent="0.35">
      <c r="A54" s="240" t="s">
        <v>12</v>
      </c>
      <c r="B54" s="264"/>
      <c r="C54" s="265"/>
      <c r="D54" s="266"/>
      <c r="E54" s="182"/>
      <c r="F54" s="264"/>
      <c r="G54" s="264"/>
      <c r="H54" s="265"/>
      <c r="I54" s="266"/>
      <c r="J54" s="182"/>
      <c r="K54" s="264"/>
    </row>
    <row r="55" spans="1:11" ht="15" customHeight="1" x14ac:dyDescent="0.3">
      <c r="A55" s="82" t="s">
        <v>95</v>
      </c>
      <c r="B55" s="165">
        <v>50</v>
      </c>
      <c r="C55" s="160">
        <v>3.4</v>
      </c>
      <c r="D55" s="161">
        <v>9.35</v>
      </c>
      <c r="E55" s="162">
        <v>2.9</v>
      </c>
      <c r="F55" s="165">
        <v>99.5</v>
      </c>
      <c r="G55" s="165">
        <v>50</v>
      </c>
      <c r="H55" s="160">
        <v>3.4</v>
      </c>
      <c r="I55" s="161">
        <v>9.35</v>
      </c>
      <c r="J55" s="162">
        <v>2.9</v>
      </c>
      <c r="K55" s="165">
        <v>99.5</v>
      </c>
    </row>
    <row r="56" spans="1:11" ht="14.25" customHeight="1" x14ac:dyDescent="0.3">
      <c r="A56" s="178" t="s">
        <v>40</v>
      </c>
      <c r="B56" s="99">
        <v>200</v>
      </c>
      <c r="C56" s="157">
        <v>2.2000000000000002</v>
      </c>
      <c r="D56" s="155">
        <v>3.4</v>
      </c>
      <c r="E56" s="158">
        <v>15.4</v>
      </c>
      <c r="F56" s="99">
        <v>100</v>
      </c>
      <c r="G56" s="99">
        <v>200</v>
      </c>
      <c r="H56" s="157">
        <v>2.2000000000000002</v>
      </c>
      <c r="I56" s="155">
        <v>3.4</v>
      </c>
      <c r="J56" s="158">
        <v>15.4</v>
      </c>
      <c r="K56" s="99">
        <v>100</v>
      </c>
    </row>
    <row r="57" spans="1:11" ht="42" customHeight="1" x14ac:dyDescent="0.3">
      <c r="A57" s="178" t="s">
        <v>124</v>
      </c>
      <c r="B57" s="99">
        <v>75</v>
      </c>
      <c r="C57" s="157">
        <v>13.3</v>
      </c>
      <c r="D57" s="155">
        <v>7.3</v>
      </c>
      <c r="E57" s="158">
        <v>9.8000000000000007</v>
      </c>
      <c r="F57" s="99">
        <v>158</v>
      </c>
      <c r="G57" s="99">
        <v>100</v>
      </c>
      <c r="H57" s="157">
        <v>17.73</v>
      </c>
      <c r="I57" s="155">
        <v>9.73</v>
      </c>
      <c r="J57" s="158">
        <v>13.07</v>
      </c>
      <c r="K57" s="99">
        <v>210.67</v>
      </c>
    </row>
    <row r="58" spans="1:11" ht="15.6" customHeight="1" x14ac:dyDescent="0.3">
      <c r="A58" s="98" t="s">
        <v>67</v>
      </c>
      <c r="B58" s="201">
        <v>150</v>
      </c>
      <c r="C58" s="116">
        <v>3.45</v>
      </c>
      <c r="D58" s="117">
        <v>5.55</v>
      </c>
      <c r="E58" s="118">
        <v>15.6</v>
      </c>
      <c r="F58" s="115">
        <v>126</v>
      </c>
      <c r="G58" s="115">
        <v>200</v>
      </c>
      <c r="H58" s="116">
        <v>4.5999999999999996</v>
      </c>
      <c r="I58" s="117">
        <v>7.2</v>
      </c>
      <c r="J58" s="118">
        <v>20.8</v>
      </c>
      <c r="K58" s="115">
        <v>168</v>
      </c>
    </row>
    <row r="59" spans="1:11" ht="13.95" customHeight="1" x14ac:dyDescent="0.3">
      <c r="A59" s="164" t="s">
        <v>121</v>
      </c>
      <c r="B59" s="165">
        <v>200</v>
      </c>
      <c r="C59" s="160">
        <v>0.2</v>
      </c>
      <c r="D59" s="161">
        <v>0</v>
      </c>
      <c r="E59" s="162">
        <v>32.5</v>
      </c>
      <c r="F59" s="165">
        <v>138</v>
      </c>
      <c r="G59" s="165">
        <v>200</v>
      </c>
      <c r="H59" s="160">
        <v>0.2</v>
      </c>
      <c r="I59" s="161">
        <v>0</v>
      </c>
      <c r="J59" s="162">
        <v>32.5</v>
      </c>
      <c r="K59" s="165">
        <v>138</v>
      </c>
    </row>
    <row r="60" spans="1:11" ht="13.5" customHeight="1" thickBot="1" x14ac:dyDescent="0.35">
      <c r="A60" s="88" t="s">
        <v>23</v>
      </c>
      <c r="B60" s="101">
        <v>30</v>
      </c>
      <c r="C60" s="102">
        <v>1.47</v>
      </c>
      <c r="D60" s="103">
        <v>0.3</v>
      </c>
      <c r="E60" s="104">
        <v>13.83</v>
      </c>
      <c r="F60" s="105">
        <v>66</v>
      </c>
      <c r="G60" s="101">
        <v>30</v>
      </c>
      <c r="H60" s="102">
        <v>1.47</v>
      </c>
      <c r="I60" s="103">
        <v>0.3</v>
      </c>
      <c r="J60" s="104">
        <v>13.83</v>
      </c>
      <c r="K60" s="105">
        <v>66</v>
      </c>
    </row>
    <row r="61" spans="1:11" ht="12" hidden="1" customHeight="1" thickBot="1" x14ac:dyDescent="0.3">
      <c r="A61" s="100"/>
      <c r="B61" s="195"/>
      <c r="C61" s="107"/>
      <c r="D61" s="108"/>
      <c r="E61" s="109"/>
      <c r="F61" s="106"/>
      <c r="G61" s="106"/>
      <c r="H61" s="107"/>
      <c r="I61" s="108"/>
      <c r="J61" s="109"/>
      <c r="K61" s="154"/>
    </row>
    <row r="62" spans="1:11" ht="15" thickBot="1" x14ac:dyDescent="0.35">
      <c r="A62" s="14" t="s">
        <v>11</v>
      </c>
      <c r="B62" s="2"/>
      <c r="C62" s="20">
        <f>SUM(C55:C61)</f>
        <v>24.019999999999996</v>
      </c>
      <c r="D62" s="26">
        <f>SUM(D55:D61)</f>
        <v>25.900000000000002</v>
      </c>
      <c r="E62" s="26">
        <f>SUM(E55:E61)</f>
        <v>90.03</v>
      </c>
      <c r="F62" s="27">
        <f>SUM(F55:F61)</f>
        <v>687.5</v>
      </c>
      <c r="G62" s="21"/>
      <c r="H62" s="22">
        <f>SUM(H55:H61)</f>
        <v>29.599999999999998</v>
      </c>
      <c r="I62" s="26">
        <f>SUM(I55:I61)</f>
        <v>29.98</v>
      </c>
      <c r="J62" s="27">
        <f>SUM(J55:J61)</f>
        <v>98.5</v>
      </c>
      <c r="K62" s="11">
        <f>SUM(K55:K61)</f>
        <v>782.17</v>
      </c>
    </row>
    <row r="63" spans="1:11" ht="15" thickBot="1" x14ac:dyDescent="0.35">
      <c r="A63" s="14" t="s">
        <v>159</v>
      </c>
      <c r="B63" s="4"/>
      <c r="C63" s="20">
        <f>4*C62</f>
        <v>96.079999999999984</v>
      </c>
      <c r="D63" s="26">
        <f>9*D62</f>
        <v>233.10000000000002</v>
      </c>
      <c r="E63" s="26">
        <f>4*E62</f>
        <v>360.12</v>
      </c>
      <c r="F63" s="27">
        <f>SUM(C63:E63)</f>
        <v>689.3</v>
      </c>
      <c r="G63" s="21"/>
      <c r="H63" s="22">
        <f>4*H62</f>
        <v>118.39999999999999</v>
      </c>
      <c r="I63" s="26">
        <f>9*I62</f>
        <v>269.82</v>
      </c>
      <c r="J63" s="27">
        <f>4*J62</f>
        <v>394</v>
      </c>
      <c r="K63" s="11">
        <f>SUM(H63:J63)</f>
        <v>782.22</v>
      </c>
    </row>
    <row r="64" spans="1:11" ht="15" thickBot="1" x14ac:dyDescent="0.35">
      <c r="A64" s="14" t="s">
        <v>153</v>
      </c>
      <c r="B64" s="11">
        <v>2100</v>
      </c>
      <c r="C64" s="20"/>
      <c r="D64" s="26"/>
      <c r="E64" s="26"/>
      <c r="F64" s="361">
        <f>F63/B64*100%</f>
        <v>0.32823809523809522</v>
      </c>
      <c r="G64" s="21">
        <v>2700</v>
      </c>
      <c r="H64" s="22"/>
      <c r="I64" s="26"/>
      <c r="J64" s="27"/>
      <c r="K64" s="297">
        <f>K63/G64*100%</f>
        <v>0.28971111111111114</v>
      </c>
    </row>
    <row r="65" spans="1:11" ht="14.25" customHeight="1" thickBot="1" x14ac:dyDescent="0.35">
      <c r="A65" s="14" t="s">
        <v>15</v>
      </c>
      <c r="B65" s="31"/>
      <c r="C65" s="25"/>
      <c r="D65" s="25"/>
      <c r="E65" s="25"/>
      <c r="F65" s="25"/>
      <c r="G65" s="25"/>
      <c r="H65" s="25"/>
      <c r="I65" s="25"/>
      <c r="J65" s="25"/>
      <c r="K65" s="25"/>
    </row>
    <row r="66" spans="1:11" ht="25.5" customHeight="1" x14ac:dyDescent="0.3">
      <c r="A66" s="156" t="s">
        <v>114</v>
      </c>
      <c r="B66" s="83">
        <v>50</v>
      </c>
      <c r="C66" s="160">
        <v>3.2</v>
      </c>
      <c r="D66" s="161">
        <v>4</v>
      </c>
      <c r="E66" s="162">
        <v>20</v>
      </c>
      <c r="F66" s="83">
        <v>130</v>
      </c>
      <c r="G66" s="83">
        <v>50</v>
      </c>
      <c r="H66" s="160">
        <v>3.2</v>
      </c>
      <c r="I66" s="161">
        <v>4</v>
      </c>
      <c r="J66" s="162">
        <v>20</v>
      </c>
      <c r="K66" s="83">
        <v>130</v>
      </c>
    </row>
    <row r="67" spans="1:11" ht="15.75" customHeight="1" x14ac:dyDescent="0.3">
      <c r="A67" s="88" t="s">
        <v>33</v>
      </c>
      <c r="B67" s="89">
        <v>150</v>
      </c>
      <c r="C67" s="157">
        <v>0.6</v>
      </c>
      <c r="D67" s="155">
        <v>0.2</v>
      </c>
      <c r="E67" s="158">
        <v>22.8</v>
      </c>
      <c r="F67" s="99">
        <v>96</v>
      </c>
      <c r="G67" s="89">
        <v>150</v>
      </c>
      <c r="H67" s="157">
        <v>0.6</v>
      </c>
      <c r="I67" s="155">
        <v>0.2</v>
      </c>
      <c r="J67" s="158">
        <v>22.8</v>
      </c>
      <c r="K67" s="99">
        <v>96</v>
      </c>
    </row>
    <row r="68" spans="1:11" ht="16.95" customHeight="1" thickBot="1" x14ac:dyDescent="0.35">
      <c r="A68" s="88" t="s">
        <v>30</v>
      </c>
      <c r="B68" s="138">
        <v>150</v>
      </c>
      <c r="C68" s="119">
        <v>0.6</v>
      </c>
      <c r="D68" s="120">
        <v>0.6</v>
      </c>
      <c r="E68" s="121">
        <v>14.7</v>
      </c>
      <c r="F68" s="89">
        <v>67.5</v>
      </c>
      <c r="G68" s="89">
        <v>150</v>
      </c>
      <c r="H68" s="119">
        <v>0.6</v>
      </c>
      <c r="I68" s="120">
        <v>0.6</v>
      </c>
      <c r="J68" s="121">
        <v>14.7</v>
      </c>
      <c r="K68" s="89">
        <v>67.5</v>
      </c>
    </row>
    <row r="69" spans="1:11" ht="16.5" customHeight="1" thickBot="1" x14ac:dyDescent="0.35">
      <c r="A69" s="16" t="s">
        <v>11</v>
      </c>
      <c r="B69" s="5"/>
      <c r="C69" s="6">
        <f>SUM(C66:C68)</f>
        <v>4.4000000000000004</v>
      </c>
      <c r="D69" s="7">
        <f>SUM(D66:D68)</f>
        <v>4.8</v>
      </c>
      <c r="E69" s="8">
        <f>SUM(E66:E68)</f>
        <v>57.5</v>
      </c>
      <c r="F69" s="11">
        <f>SUM(F66:F68)</f>
        <v>293.5</v>
      </c>
      <c r="G69" s="5"/>
      <c r="H69" s="6">
        <f>SUM(H66:H68)</f>
        <v>4.4000000000000004</v>
      </c>
      <c r="I69" s="7">
        <f>SUM(I66:I68)</f>
        <v>4.8</v>
      </c>
      <c r="J69" s="8">
        <f>SUM(J66:J68)</f>
        <v>57.5</v>
      </c>
      <c r="K69" s="11">
        <f>SUM(K66:K68)</f>
        <v>293.5</v>
      </c>
    </row>
    <row r="70" spans="1:11" ht="16.5" customHeight="1" thickBot="1" x14ac:dyDescent="0.35">
      <c r="A70" s="263" t="s">
        <v>160</v>
      </c>
      <c r="B70" s="19"/>
      <c r="C70" s="12">
        <f>4*C69</f>
        <v>17.600000000000001</v>
      </c>
      <c r="D70" s="6">
        <f>9*D69</f>
        <v>43.199999999999996</v>
      </c>
      <c r="E70" s="45">
        <f>4*E69</f>
        <v>230</v>
      </c>
      <c r="F70" s="21">
        <f>SUM(C70:E70)</f>
        <v>290.8</v>
      </c>
      <c r="G70" s="19"/>
      <c r="H70" s="12">
        <f>4*H69</f>
        <v>17.600000000000001</v>
      </c>
      <c r="I70" s="7">
        <f>9*I69</f>
        <v>43.199999999999996</v>
      </c>
      <c r="J70" s="45">
        <f>4*J69</f>
        <v>230</v>
      </c>
      <c r="K70" s="21">
        <f>SUM(H70:J70)</f>
        <v>290.8</v>
      </c>
    </row>
    <row r="71" spans="1:11" ht="16.5" customHeight="1" thickBot="1" x14ac:dyDescent="0.35">
      <c r="A71" s="263" t="s">
        <v>153</v>
      </c>
      <c r="B71" s="21">
        <v>2100</v>
      </c>
      <c r="C71" s="12"/>
      <c r="D71" s="6"/>
      <c r="E71" s="45"/>
      <c r="F71" s="298">
        <f>F70/F73*100%</f>
        <v>0.18610366255591751</v>
      </c>
      <c r="G71" s="21">
        <v>2700</v>
      </c>
      <c r="H71" s="12"/>
      <c r="I71" s="7"/>
      <c r="J71" s="45"/>
      <c r="K71" s="298">
        <f>K70/G71*100%</f>
        <v>0.1077037037037037</v>
      </c>
    </row>
    <row r="72" spans="1:11" ht="18" customHeight="1" thickBot="1" x14ac:dyDescent="0.35">
      <c r="A72" s="14" t="s">
        <v>13</v>
      </c>
      <c r="B72" s="28"/>
      <c r="C72" s="21">
        <f>SUM(C51,C62,C69)</f>
        <v>48.789999999999992</v>
      </c>
      <c r="D72" s="21">
        <f>SUM(D51,D62,D69)</f>
        <v>56.85</v>
      </c>
      <c r="E72" s="21">
        <f>SUM(E51,E62,E69)</f>
        <v>213.94</v>
      </c>
      <c r="F72" s="21">
        <f>SUM(F51,F62,F69)</f>
        <v>1429.95</v>
      </c>
      <c r="G72" s="21"/>
      <c r="H72" s="21">
        <f>SUM(H51,H62,H69)</f>
        <v>55.749999999999993</v>
      </c>
      <c r="I72" s="21">
        <f>SUM(I51,I62,I69)</f>
        <v>64.06</v>
      </c>
      <c r="J72" s="21">
        <f>SUM(J51,J62,J69)</f>
        <v>226.16</v>
      </c>
      <c r="K72" s="21">
        <f>SUM(K51,K62,K69)</f>
        <v>1549.27</v>
      </c>
    </row>
    <row r="73" spans="1:11" s="308" customFormat="1" ht="18" customHeight="1" thickBot="1" x14ac:dyDescent="0.35">
      <c r="A73" s="314"/>
      <c r="B73" s="315"/>
      <c r="C73" s="316">
        <f>4*C72</f>
        <v>195.15999999999997</v>
      </c>
      <c r="D73" s="317">
        <f>9*D72</f>
        <v>511.65000000000003</v>
      </c>
      <c r="E73" s="318">
        <f>4*E72</f>
        <v>855.76</v>
      </c>
      <c r="F73" s="319">
        <f>SUM(C73:E73)</f>
        <v>1562.57</v>
      </c>
      <c r="G73" s="319"/>
      <c r="H73" s="316">
        <f>4*H72</f>
        <v>222.99999999999997</v>
      </c>
      <c r="I73" s="317">
        <f>9*I72</f>
        <v>576.54</v>
      </c>
      <c r="J73" s="318">
        <f>4*J72</f>
        <v>904.64</v>
      </c>
      <c r="K73" s="319">
        <f>SUM(H73:J73)</f>
        <v>1704.1799999999998</v>
      </c>
    </row>
    <row r="74" spans="1:11" ht="12.75" customHeight="1" thickBot="1" x14ac:dyDescent="0.35">
      <c r="A74" s="47"/>
      <c r="B74" s="40"/>
      <c r="C74" s="41">
        <f>C73/F73*100%</f>
        <v>0.12489680462315286</v>
      </c>
      <c r="D74" s="42">
        <f>D73/F73*100%</f>
        <v>0.32744133062838787</v>
      </c>
      <c r="E74" s="43">
        <f>E73/F73*100%</f>
        <v>0.54766186474845924</v>
      </c>
      <c r="F74" s="40"/>
      <c r="G74" s="40"/>
      <c r="H74" s="41">
        <f>H73/K73*100%</f>
        <v>0.1308547219190461</v>
      </c>
      <c r="I74" s="42">
        <f>I73/K73*100%</f>
        <v>0.33830933352110693</v>
      </c>
      <c r="J74" s="43">
        <f>J73/K73*100%</f>
        <v>0.53083594455984706</v>
      </c>
      <c r="K74" s="40"/>
    </row>
    <row r="75" spans="1:11" ht="12.75" customHeight="1" thickBot="1" x14ac:dyDescent="0.35">
      <c r="A75" s="180" t="s">
        <v>16</v>
      </c>
      <c r="B75" s="29"/>
      <c r="C75" s="30"/>
      <c r="D75" s="30"/>
      <c r="E75" s="30"/>
      <c r="F75" s="30"/>
      <c r="G75" s="30"/>
      <c r="H75" s="30"/>
      <c r="I75" s="30"/>
      <c r="J75" s="30"/>
      <c r="K75" s="30"/>
    </row>
    <row r="76" spans="1:11" ht="13.5" customHeight="1" thickBot="1" x14ac:dyDescent="0.35">
      <c r="A76" s="176" t="s">
        <v>9</v>
      </c>
      <c r="B76" s="31"/>
      <c r="C76" s="32"/>
      <c r="D76" s="32"/>
      <c r="E76" s="32"/>
      <c r="F76" s="32"/>
      <c r="G76" s="32"/>
      <c r="H76" s="32"/>
      <c r="I76" s="32"/>
      <c r="J76" s="32"/>
      <c r="K76" s="32"/>
    </row>
    <row r="77" spans="1:11" s="36" customFormat="1" ht="13.5" customHeight="1" x14ac:dyDescent="0.3">
      <c r="A77" s="140" t="s">
        <v>126</v>
      </c>
      <c r="B77" s="141">
        <v>48</v>
      </c>
      <c r="C77" s="142">
        <v>7.1</v>
      </c>
      <c r="D77" s="143">
        <v>8.9</v>
      </c>
      <c r="E77" s="144">
        <v>8.8000000000000007</v>
      </c>
      <c r="F77" s="141">
        <v>143</v>
      </c>
      <c r="G77" s="236">
        <v>48</v>
      </c>
      <c r="H77" s="142">
        <v>7.1</v>
      </c>
      <c r="I77" s="143">
        <v>8.9</v>
      </c>
      <c r="J77" s="144">
        <v>8.8000000000000007</v>
      </c>
      <c r="K77" s="141">
        <v>143</v>
      </c>
    </row>
    <row r="78" spans="1:11" s="36" customFormat="1" ht="13.5" customHeight="1" x14ac:dyDescent="0.3">
      <c r="A78" s="140" t="s">
        <v>125</v>
      </c>
      <c r="B78" s="218">
        <v>40</v>
      </c>
      <c r="C78" s="142">
        <v>4.8</v>
      </c>
      <c r="D78" s="143">
        <v>4</v>
      </c>
      <c r="E78" s="144">
        <v>0.2</v>
      </c>
      <c r="F78" s="218">
        <v>56</v>
      </c>
      <c r="G78" s="235">
        <v>40</v>
      </c>
      <c r="H78" s="107">
        <v>4.8</v>
      </c>
      <c r="I78" s="108">
        <v>4</v>
      </c>
      <c r="J78" s="234">
        <v>0.2</v>
      </c>
      <c r="K78" s="218">
        <v>56</v>
      </c>
    </row>
    <row r="79" spans="1:11" s="216" customFormat="1" ht="26.25" customHeight="1" x14ac:dyDescent="0.3">
      <c r="A79" s="100" t="s">
        <v>38</v>
      </c>
      <c r="B79" s="89" t="s">
        <v>66</v>
      </c>
      <c r="C79" s="119">
        <v>23.85</v>
      </c>
      <c r="D79" s="120">
        <v>15.75</v>
      </c>
      <c r="E79" s="121">
        <v>34.799999999999997</v>
      </c>
      <c r="F79" s="93">
        <v>376.5</v>
      </c>
      <c r="G79" s="119" t="s">
        <v>66</v>
      </c>
      <c r="H79" s="120">
        <v>23.85</v>
      </c>
      <c r="I79" s="120">
        <v>15.75</v>
      </c>
      <c r="J79" s="237">
        <v>34.799999999999997</v>
      </c>
      <c r="K79" s="93">
        <v>376.5</v>
      </c>
    </row>
    <row r="80" spans="1:11" s="36" customFormat="1" ht="16.2" customHeight="1" x14ac:dyDescent="0.3">
      <c r="A80" s="100" t="s">
        <v>39</v>
      </c>
      <c r="B80" s="219">
        <v>200</v>
      </c>
      <c r="C80" s="119">
        <v>0.2</v>
      </c>
      <c r="D80" s="120">
        <v>0.06</v>
      </c>
      <c r="E80" s="121">
        <v>15</v>
      </c>
      <c r="F80" s="233">
        <v>56</v>
      </c>
      <c r="G80" s="119">
        <v>200</v>
      </c>
      <c r="H80" s="120">
        <v>0.2</v>
      </c>
      <c r="I80" s="120">
        <v>0.06</v>
      </c>
      <c r="J80" s="237">
        <v>15</v>
      </c>
      <c r="K80" s="93">
        <v>56</v>
      </c>
    </row>
    <row r="81" spans="1:12" s="36" customFormat="1" ht="16.2" customHeight="1" thickBot="1" x14ac:dyDescent="0.35">
      <c r="A81" s="88" t="s">
        <v>10</v>
      </c>
      <c r="B81" s="138">
        <v>23</v>
      </c>
      <c r="C81" s="119">
        <v>1.79</v>
      </c>
      <c r="D81" s="120">
        <v>0.21</v>
      </c>
      <c r="E81" s="121">
        <v>11.5</v>
      </c>
      <c r="F81" s="138">
        <v>56.35</v>
      </c>
      <c r="G81" s="119">
        <v>23</v>
      </c>
      <c r="H81" s="120">
        <v>1.79</v>
      </c>
      <c r="I81" s="120">
        <v>0.21</v>
      </c>
      <c r="J81" s="237">
        <v>11.5</v>
      </c>
      <c r="K81" s="89">
        <v>56.35</v>
      </c>
    </row>
    <row r="82" spans="1:12" s="36" customFormat="1" ht="13.5" hidden="1" thickBot="1" x14ac:dyDescent="0.25">
      <c r="A82" s="88"/>
      <c r="B82" s="106"/>
      <c r="C82" s="107"/>
      <c r="D82" s="108"/>
      <c r="E82" s="109"/>
      <c r="F82" s="106"/>
      <c r="G82" s="106"/>
      <c r="H82" s="107"/>
      <c r="I82" s="108"/>
      <c r="J82" s="109"/>
      <c r="K82" s="106"/>
    </row>
    <row r="83" spans="1:12" ht="14.25" customHeight="1" thickBot="1" x14ac:dyDescent="0.35">
      <c r="A83" s="177" t="s">
        <v>11</v>
      </c>
      <c r="B83" s="5"/>
      <c r="C83" s="6">
        <f>SUM(C77:C82)</f>
        <v>37.74</v>
      </c>
      <c r="D83" s="6">
        <f>SUM(D77:D82)</f>
        <v>28.919999999999998</v>
      </c>
      <c r="E83" s="6">
        <f>SUM(E77:E82)</f>
        <v>70.3</v>
      </c>
      <c r="F83" s="6">
        <f>SUM(F77:F82)</f>
        <v>687.85</v>
      </c>
      <c r="G83" s="12"/>
      <c r="H83" s="7">
        <f>SUM(H77:H82)</f>
        <v>37.74</v>
      </c>
      <c r="I83" s="7">
        <f>SUM(I77:I82)</f>
        <v>28.919999999999998</v>
      </c>
      <c r="J83" s="244">
        <f>SUM(J77:J82)</f>
        <v>70.3</v>
      </c>
      <c r="K83" s="11">
        <f>SUM(K77:K82)</f>
        <v>687.85</v>
      </c>
    </row>
    <row r="84" spans="1:12" ht="14.25" customHeight="1" thickBot="1" x14ac:dyDescent="0.35">
      <c r="A84" s="176" t="s">
        <v>158</v>
      </c>
      <c r="B84" s="5"/>
      <c r="C84" s="12">
        <f>4*C83</f>
        <v>150.96</v>
      </c>
      <c r="D84" s="6">
        <f>9*D83</f>
        <v>260.27999999999997</v>
      </c>
      <c r="E84" s="244">
        <f>4*E83</f>
        <v>281.2</v>
      </c>
      <c r="F84" s="11">
        <f>SUM(C84:E84)</f>
        <v>692.44</v>
      </c>
      <c r="G84" s="12"/>
      <c r="H84" s="7">
        <f>4*H83</f>
        <v>150.96</v>
      </c>
      <c r="I84" s="7">
        <f>9*I83</f>
        <v>260.27999999999997</v>
      </c>
      <c r="J84" s="244">
        <f>4*J83</f>
        <v>281.2</v>
      </c>
      <c r="K84" s="11">
        <f>SUM(H84:J84)</f>
        <v>692.44</v>
      </c>
    </row>
    <row r="85" spans="1:12" ht="14.25" customHeight="1" thickBot="1" x14ac:dyDescent="0.35">
      <c r="A85" s="176" t="s">
        <v>152</v>
      </c>
      <c r="B85" s="5">
        <v>2100</v>
      </c>
      <c r="C85" s="12"/>
      <c r="D85" s="6"/>
      <c r="E85" s="244"/>
      <c r="F85" s="297">
        <f>F84/B85*100%</f>
        <v>0.32973333333333338</v>
      </c>
      <c r="G85" s="12">
        <v>2700</v>
      </c>
      <c r="H85" s="7"/>
      <c r="I85" s="7"/>
      <c r="J85" s="244"/>
      <c r="K85" s="297">
        <f>K84/G85*100%</f>
        <v>0.25645925925925928</v>
      </c>
    </row>
    <row r="86" spans="1:12" ht="13.5" customHeight="1" thickBot="1" x14ac:dyDescent="0.35">
      <c r="A86" s="176" t="s">
        <v>12</v>
      </c>
      <c r="B86" s="1"/>
      <c r="C86" s="277"/>
      <c r="D86" s="276"/>
      <c r="E86" s="25"/>
      <c r="F86" s="1"/>
      <c r="G86" s="277"/>
      <c r="H86" s="278"/>
      <c r="I86" s="278"/>
      <c r="J86" s="25"/>
      <c r="K86" s="1"/>
    </row>
    <row r="87" spans="1:12" s="36" customFormat="1" ht="18" customHeight="1" x14ac:dyDescent="0.3">
      <c r="A87" s="140" t="s">
        <v>100</v>
      </c>
      <c r="B87" s="141">
        <v>50</v>
      </c>
      <c r="C87" s="142">
        <v>0.55000000000000004</v>
      </c>
      <c r="D87" s="143">
        <v>0.1</v>
      </c>
      <c r="E87" s="144">
        <v>1.9</v>
      </c>
      <c r="F87" s="145">
        <v>11.5</v>
      </c>
      <c r="G87" s="141">
        <v>75</v>
      </c>
      <c r="H87" s="142">
        <v>0.83</v>
      </c>
      <c r="I87" s="143">
        <v>0.15</v>
      </c>
      <c r="J87" s="144">
        <v>2.85</v>
      </c>
      <c r="K87" s="146">
        <v>17.25</v>
      </c>
    </row>
    <row r="88" spans="1:12" s="36" customFormat="1" ht="26.25" customHeight="1" x14ac:dyDescent="0.3">
      <c r="A88" s="88" t="s">
        <v>108</v>
      </c>
      <c r="B88" s="89" t="s">
        <v>91</v>
      </c>
      <c r="C88" s="119">
        <v>1.8</v>
      </c>
      <c r="D88" s="120">
        <v>4.5999999999999996</v>
      </c>
      <c r="E88" s="121">
        <v>4.5999999999999996</v>
      </c>
      <c r="F88" s="89">
        <v>68</v>
      </c>
      <c r="G88" s="89" t="s">
        <v>91</v>
      </c>
      <c r="H88" s="119">
        <v>1.8</v>
      </c>
      <c r="I88" s="120">
        <v>4.5999999999999996</v>
      </c>
      <c r="J88" s="121">
        <v>4.5999999999999996</v>
      </c>
      <c r="K88" s="147">
        <v>68</v>
      </c>
    </row>
    <row r="89" spans="1:12" s="36" customFormat="1" ht="25.5" customHeight="1" x14ac:dyDescent="0.3">
      <c r="A89" s="114" t="s">
        <v>115</v>
      </c>
      <c r="B89" s="148">
        <v>75</v>
      </c>
      <c r="C89" s="149">
        <v>12.08</v>
      </c>
      <c r="D89" s="150">
        <v>9.4499999999999993</v>
      </c>
      <c r="E89" s="151">
        <v>5.63</v>
      </c>
      <c r="F89" s="152">
        <v>155.25</v>
      </c>
      <c r="G89" s="148">
        <v>100</v>
      </c>
      <c r="H89" s="149">
        <v>16.100000000000001</v>
      </c>
      <c r="I89" s="150">
        <v>12.6</v>
      </c>
      <c r="J89" s="151">
        <v>7.5</v>
      </c>
      <c r="K89" s="153">
        <v>207</v>
      </c>
    </row>
    <row r="90" spans="1:12" s="36" customFormat="1" ht="13.5" customHeight="1" x14ac:dyDescent="0.3">
      <c r="A90" s="88" t="s">
        <v>41</v>
      </c>
      <c r="B90" s="99">
        <v>150</v>
      </c>
      <c r="C90" s="119">
        <v>3.15</v>
      </c>
      <c r="D90" s="120">
        <v>4.95</v>
      </c>
      <c r="E90" s="121">
        <v>20.100000000000001</v>
      </c>
      <c r="F90" s="89">
        <v>138</v>
      </c>
      <c r="G90" s="94">
        <v>200</v>
      </c>
      <c r="H90" s="95">
        <v>4.2</v>
      </c>
      <c r="I90" s="96">
        <v>6.6</v>
      </c>
      <c r="J90" s="97">
        <v>26.8</v>
      </c>
      <c r="K90" s="123">
        <v>184</v>
      </c>
    </row>
    <row r="91" spans="1:12" s="36" customFormat="1" ht="13.5" customHeight="1" x14ac:dyDescent="0.3">
      <c r="A91" s="100" t="s">
        <v>88</v>
      </c>
      <c r="B91" s="89">
        <v>200</v>
      </c>
      <c r="C91" s="119">
        <v>0.2</v>
      </c>
      <c r="D91" s="120">
        <v>0</v>
      </c>
      <c r="E91" s="121">
        <v>15.6</v>
      </c>
      <c r="F91" s="89">
        <v>61.6</v>
      </c>
      <c r="G91" s="89">
        <v>200</v>
      </c>
      <c r="H91" s="119">
        <v>0.2</v>
      </c>
      <c r="I91" s="120">
        <v>0</v>
      </c>
      <c r="J91" s="121">
        <v>15.6</v>
      </c>
      <c r="K91" s="147">
        <v>61.6</v>
      </c>
    </row>
    <row r="92" spans="1:12" s="36" customFormat="1" ht="14.25" customHeight="1" x14ac:dyDescent="0.3">
      <c r="A92" s="100" t="s">
        <v>23</v>
      </c>
      <c r="B92" s="101">
        <v>30</v>
      </c>
      <c r="C92" s="102">
        <v>1.47</v>
      </c>
      <c r="D92" s="103">
        <v>0.3</v>
      </c>
      <c r="E92" s="104">
        <v>13.83</v>
      </c>
      <c r="F92" s="105">
        <v>66</v>
      </c>
      <c r="G92" s="101">
        <v>30</v>
      </c>
      <c r="H92" s="102">
        <v>1.47</v>
      </c>
      <c r="I92" s="103">
        <v>0.3</v>
      </c>
      <c r="J92" s="104">
        <v>13.83</v>
      </c>
      <c r="K92" s="103">
        <v>66</v>
      </c>
    </row>
    <row r="93" spans="1:12" s="36" customFormat="1" ht="16.95" customHeight="1" thickBot="1" x14ac:dyDescent="0.35">
      <c r="A93" s="100" t="s">
        <v>10</v>
      </c>
      <c r="B93" s="106">
        <v>23</v>
      </c>
      <c r="C93" s="107">
        <v>1.79</v>
      </c>
      <c r="D93" s="108">
        <v>0.21</v>
      </c>
      <c r="E93" s="109">
        <v>11.5</v>
      </c>
      <c r="F93" s="106">
        <v>56.35</v>
      </c>
      <c r="G93" s="106">
        <v>23</v>
      </c>
      <c r="H93" s="107">
        <v>1.79</v>
      </c>
      <c r="I93" s="108">
        <v>0.21</v>
      </c>
      <c r="J93" s="109">
        <v>11.5</v>
      </c>
      <c r="K93" s="154">
        <v>56.35</v>
      </c>
    </row>
    <row r="94" spans="1:12" ht="15" thickBot="1" x14ac:dyDescent="0.35">
      <c r="A94" s="177" t="s">
        <v>11</v>
      </c>
      <c r="B94" s="5"/>
      <c r="C94" s="20">
        <f>SUM(C87:C93)</f>
        <v>21.039999999999996</v>
      </c>
      <c r="D94" s="26">
        <f>SUM(D87:D93)</f>
        <v>19.61</v>
      </c>
      <c r="E94" s="27">
        <f>SUM(E87:E93)</f>
        <v>73.16</v>
      </c>
      <c r="F94" s="11">
        <f>SUM(F87:F93)</f>
        <v>556.70000000000005</v>
      </c>
      <c r="G94" s="21"/>
      <c r="H94" s="22">
        <f>SUM(H87:H93)</f>
        <v>26.389999999999997</v>
      </c>
      <c r="I94" s="26">
        <f>SUM(I87:I93)</f>
        <v>24.460000000000004</v>
      </c>
      <c r="J94" s="27">
        <f>SUM(J87:J93)</f>
        <v>82.68</v>
      </c>
      <c r="K94" s="21">
        <f>SUM(K87:K93)</f>
        <v>660.2</v>
      </c>
    </row>
    <row r="95" spans="1:12" ht="15" thickBot="1" x14ac:dyDescent="0.35">
      <c r="A95" s="177" t="s">
        <v>159</v>
      </c>
      <c r="B95" s="5"/>
      <c r="C95" s="20">
        <f>4*C94</f>
        <v>84.159999999999982</v>
      </c>
      <c r="D95" s="26">
        <f>9*D94</f>
        <v>176.49</v>
      </c>
      <c r="E95" s="27">
        <f>4*E94</f>
        <v>292.64</v>
      </c>
      <c r="F95" s="11">
        <f>SUM(C95:E95)</f>
        <v>553.29</v>
      </c>
      <c r="G95" s="21"/>
      <c r="H95" s="22">
        <f>4*H94</f>
        <v>105.55999999999999</v>
      </c>
      <c r="I95" s="26">
        <f>9*I94</f>
        <v>220.14000000000004</v>
      </c>
      <c r="J95" s="27">
        <f>4*J94</f>
        <v>330.72</v>
      </c>
      <c r="K95" s="21">
        <f>SUM(H95:J95)</f>
        <v>656.42000000000007</v>
      </c>
      <c r="L95" s="74"/>
    </row>
    <row r="96" spans="1:12" ht="15" thickBot="1" x14ac:dyDescent="0.35">
      <c r="A96" s="177" t="s">
        <v>152</v>
      </c>
      <c r="B96" s="11">
        <v>2100</v>
      </c>
      <c r="C96" s="20"/>
      <c r="D96" s="26"/>
      <c r="E96" s="27"/>
      <c r="F96" s="297">
        <f>F95/B96*100%</f>
        <v>0.26347142857142858</v>
      </c>
      <c r="G96" s="21">
        <v>2700</v>
      </c>
      <c r="H96" s="22"/>
      <c r="I96" s="26"/>
      <c r="J96" s="27"/>
      <c r="K96" s="298">
        <f>K95/G96*100%</f>
        <v>0.24311851851851854</v>
      </c>
      <c r="L96" s="74"/>
    </row>
    <row r="97" spans="1:11" ht="15" thickBot="1" x14ac:dyDescent="0.35">
      <c r="A97" s="176" t="s">
        <v>15</v>
      </c>
      <c r="B97" s="24"/>
      <c r="C97" s="25"/>
      <c r="D97" s="25"/>
      <c r="E97" s="25"/>
      <c r="F97" s="25"/>
      <c r="G97" s="25"/>
      <c r="H97" s="25"/>
      <c r="I97" s="25"/>
      <c r="J97" s="25"/>
      <c r="K97" s="25"/>
    </row>
    <row r="98" spans="1:11" s="36" customFormat="1" ht="16.5" customHeight="1" x14ac:dyDescent="0.3">
      <c r="A98" s="181" t="s">
        <v>34</v>
      </c>
      <c r="B98" s="159">
        <v>50</v>
      </c>
      <c r="C98" s="167">
        <v>0.4</v>
      </c>
      <c r="D98" s="168">
        <v>0</v>
      </c>
      <c r="E98" s="169">
        <v>39.15</v>
      </c>
      <c r="F98" s="159">
        <v>152</v>
      </c>
      <c r="G98" s="159">
        <v>50</v>
      </c>
      <c r="H98" s="167">
        <v>0.4</v>
      </c>
      <c r="I98" s="168">
        <v>0</v>
      </c>
      <c r="J98" s="169">
        <v>39.15</v>
      </c>
      <c r="K98" s="159">
        <v>152</v>
      </c>
    </row>
    <row r="99" spans="1:11" s="36" customFormat="1" ht="19.2" customHeight="1" x14ac:dyDescent="0.3">
      <c r="A99" s="170" t="s">
        <v>122</v>
      </c>
      <c r="B99" s="99">
        <v>200</v>
      </c>
      <c r="C99" s="157">
        <v>5.6</v>
      </c>
      <c r="D99" s="155">
        <v>6.4</v>
      </c>
      <c r="E99" s="158">
        <v>8.1999999999999993</v>
      </c>
      <c r="F99" s="99">
        <v>112</v>
      </c>
      <c r="G99" s="99">
        <v>200</v>
      </c>
      <c r="H99" s="157">
        <v>5.6</v>
      </c>
      <c r="I99" s="155">
        <v>6.4</v>
      </c>
      <c r="J99" s="158">
        <v>8.1999999999999993</v>
      </c>
      <c r="K99" s="99">
        <v>112</v>
      </c>
    </row>
    <row r="100" spans="1:11" s="36" customFormat="1" ht="18" customHeight="1" thickBot="1" x14ac:dyDescent="0.35">
      <c r="A100" s="88" t="s">
        <v>30</v>
      </c>
      <c r="B100" s="138">
        <v>150</v>
      </c>
      <c r="C100" s="157">
        <v>0.6</v>
      </c>
      <c r="D100" s="155">
        <v>0.6</v>
      </c>
      <c r="E100" s="158">
        <v>14.7</v>
      </c>
      <c r="F100" s="171">
        <v>67.5</v>
      </c>
      <c r="G100" s="138">
        <v>150</v>
      </c>
      <c r="H100" s="157">
        <v>0.6</v>
      </c>
      <c r="I100" s="155">
        <v>0.6</v>
      </c>
      <c r="J100" s="158">
        <v>14.7</v>
      </c>
      <c r="K100" s="171">
        <v>67.5</v>
      </c>
    </row>
    <row r="101" spans="1:11" ht="15" thickBot="1" x14ac:dyDescent="0.35">
      <c r="A101" s="179" t="s">
        <v>11</v>
      </c>
      <c r="B101" s="5"/>
      <c r="C101" s="6">
        <f>SUM(C98:C100)</f>
        <v>6.6</v>
      </c>
      <c r="D101" s="7">
        <f>SUM(D98:D100)</f>
        <v>7</v>
      </c>
      <c r="E101" s="8">
        <f>SUM(E98:E100)</f>
        <v>62.05</v>
      </c>
      <c r="F101" s="11">
        <f>SUM(F98:F100)</f>
        <v>331.5</v>
      </c>
      <c r="G101" s="5"/>
      <c r="H101" s="6">
        <f>SUM(H98:H100)</f>
        <v>6.6</v>
      </c>
      <c r="I101" s="7">
        <f>SUM(I98:I100)</f>
        <v>7</v>
      </c>
      <c r="J101" s="8">
        <f>SUM(J98:J100)</f>
        <v>62.05</v>
      </c>
      <c r="K101" s="11">
        <f>SUM(K98:K100)</f>
        <v>331.5</v>
      </c>
    </row>
    <row r="102" spans="1:11" ht="15" thickBot="1" x14ac:dyDescent="0.35">
      <c r="A102" s="280" t="s">
        <v>160</v>
      </c>
      <c r="B102" s="281"/>
      <c r="C102" s="282">
        <f>C101*4</f>
        <v>26.4</v>
      </c>
      <c r="D102" s="282">
        <f>D101*9</f>
        <v>63</v>
      </c>
      <c r="E102" s="282">
        <f t="shared" ref="E102" si="0">E101*4</f>
        <v>248.2</v>
      </c>
      <c r="F102" s="283">
        <f>SUM(C102:E102)</f>
        <v>337.6</v>
      </c>
      <c r="G102" s="281"/>
      <c r="H102" s="282">
        <f>H101*4</f>
        <v>26.4</v>
      </c>
      <c r="I102" s="284">
        <f>9*I101</f>
        <v>63</v>
      </c>
      <c r="J102" s="285">
        <f>4*J101</f>
        <v>248.2</v>
      </c>
      <c r="K102" s="283">
        <f>SUM(H102:J102)</f>
        <v>337.6</v>
      </c>
    </row>
    <row r="103" spans="1:11" ht="15" thickBot="1" x14ac:dyDescent="0.35">
      <c r="A103" s="286" t="s">
        <v>152</v>
      </c>
      <c r="B103" s="287">
        <v>2100</v>
      </c>
      <c r="C103" s="288"/>
      <c r="D103" s="288"/>
      <c r="E103" s="288"/>
      <c r="F103" s="289">
        <f>F102/B103*100%</f>
        <v>0.16076190476190477</v>
      </c>
      <c r="G103" s="287">
        <v>2700</v>
      </c>
      <c r="H103" s="288"/>
      <c r="I103" s="288"/>
      <c r="J103" s="288"/>
      <c r="K103" s="289">
        <f>K102/G103*100%</f>
        <v>0.12503703703703706</v>
      </c>
    </row>
    <row r="104" spans="1:11" ht="15" thickBot="1" x14ac:dyDescent="0.35">
      <c r="A104" s="176" t="s">
        <v>13</v>
      </c>
      <c r="B104" s="28"/>
      <c r="C104" s="21">
        <f>SUM(C83,C94,C101)</f>
        <v>65.38</v>
      </c>
      <c r="D104" s="21">
        <f>SUM(D83,D94,D101)</f>
        <v>55.53</v>
      </c>
      <c r="E104" s="21">
        <f>SUM(E83,E94,E101)</f>
        <v>205.51</v>
      </c>
      <c r="F104" s="21">
        <f>SUM(F83,F94,F101)</f>
        <v>1576.0500000000002</v>
      </c>
      <c r="G104" s="21"/>
      <c r="H104" s="21">
        <f>SUM(H83,H94,H101)</f>
        <v>70.72999999999999</v>
      </c>
      <c r="I104" s="21">
        <f>SUM(I83,I94,I101)</f>
        <v>60.38</v>
      </c>
      <c r="J104" s="21">
        <f>SUM(J83,J94,J101)</f>
        <v>215.03000000000003</v>
      </c>
      <c r="K104" s="21">
        <f>SUM(K83,K94,K101)</f>
        <v>1679.5500000000002</v>
      </c>
    </row>
    <row r="105" spans="1:11" s="308" customFormat="1" ht="15" thickBot="1" x14ac:dyDescent="0.35">
      <c r="A105" s="320"/>
      <c r="B105" s="315"/>
      <c r="C105" s="321">
        <f>4*C104</f>
        <v>261.52</v>
      </c>
      <c r="D105" s="317">
        <f>9*D104</f>
        <v>499.77</v>
      </c>
      <c r="E105" s="318">
        <f>4*E104</f>
        <v>822.04</v>
      </c>
      <c r="F105" s="319">
        <f>SUM(C105:E105)</f>
        <v>1583.33</v>
      </c>
      <c r="G105" s="319"/>
      <c r="H105" s="321">
        <f>4*H104</f>
        <v>282.91999999999996</v>
      </c>
      <c r="I105" s="322">
        <f>9*I104</f>
        <v>543.42000000000007</v>
      </c>
      <c r="J105" s="318">
        <f>4*J104</f>
        <v>860.12000000000012</v>
      </c>
      <c r="K105" s="319">
        <f>SUM(H105:J105)</f>
        <v>1686.46</v>
      </c>
    </row>
    <row r="106" spans="1:11" s="296" customFormat="1" ht="10.8" thickBot="1" x14ac:dyDescent="0.25">
      <c r="A106" s="290"/>
      <c r="B106" s="291"/>
      <c r="C106" s="292">
        <f>C105/F105*100%</f>
        <v>0.16517087404394534</v>
      </c>
      <c r="D106" s="292">
        <f>D105/F105*100%</f>
        <v>0.31564487504184219</v>
      </c>
      <c r="E106" s="292">
        <f>E105/F105*100%</f>
        <v>0.5191842509142125</v>
      </c>
      <c r="F106" s="293"/>
      <c r="G106" s="293"/>
      <c r="H106" s="292">
        <f>H105/K105*100%</f>
        <v>0.16775968596942706</v>
      </c>
      <c r="I106" s="294">
        <f>I105/K105*100%</f>
        <v>0.32222525289660003</v>
      </c>
      <c r="J106" s="295">
        <f>J105/K105*100%</f>
        <v>0.51001506113397299</v>
      </c>
      <c r="K106" s="293"/>
    </row>
    <row r="107" spans="1:11" ht="15" thickBot="1" x14ac:dyDescent="0.35">
      <c r="A107" s="180" t="s">
        <v>18</v>
      </c>
      <c r="B107" s="29"/>
      <c r="C107" s="30"/>
      <c r="D107" s="30"/>
      <c r="E107" s="30"/>
      <c r="F107" s="30"/>
      <c r="G107" s="30"/>
      <c r="H107" s="30"/>
      <c r="I107" s="30"/>
      <c r="J107" s="30"/>
      <c r="K107" s="30"/>
    </row>
    <row r="108" spans="1:11" ht="15" thickBot="1" x14ac:dyDescent="0.35">
      <c r="A108" s="176" t="s">
        <v>9</v>
      </c>
      <c r="B108" s="31"/>
      <c r="C108" s="32"/>
      <c r="D108" s="32"/>
      <c r="E108" s="32"/>
      <c r="F108" s="32"/>
      <c r="G108" s="32"/>
      <c r="H108" s="32"/>
      <c r="I108" s="32"/>
      <c r="J108" s="32"/>
      <c r="K108" s="32"/>
    </row>
    <row r="109" spans="1:11" s="36" customFormat="1" ht="29.25" customHeight="1" x14ac:dyDescent="0.3">
      <c r="A109" s="82" t="s">
        <v>116</v>
      </c>
      <c r="B109" s="159">
        <v>50</v>
      </c>
      <c r="C109" s="167">
        <v>0.5</v>
      </c>
      <c r="D109" s="168">
        <v>5.6</v>
      </c>
      <c r="E109" s="169">
        <v>1.7</v>
      </c>
      <c r="F109" s="159">
        <v>59</v>
      </c>
      <c r="G109" s="159">
        <v>100</v>
      </c>
      <c r="H109" s="167">
        <v>1</v>
      </c>
      <c r="I109" s="168">
        <v>11.2</v>
      </c>
      <c r="J109" s="169">
        <v>3.4</v>
      </c>
      <c r="K109" s="159">
        <v>118</v>
      </c>
    </row>
    <row r="110" spans="1:11" s="36" customFormat="1" ht="12.75" customHeight="1" x14ac:dyDescent="0.3">
      <c r="A110" s="88" t="s">
        <v>117</v>
      </c>
      <c r="B110" s="99">
        <v>75</v>
      </c>
      <c r="C110" s="157">
        <v>13.43</v>
      </c>
      <c r="D110" s="155">
        <v>9.3800000000000008</v>
      </c>
      <c r="E110" s="158">
        <v>2.1800000000000002</v>
      </c>
      <c r="F110" s="99">
        <v>140.63</v>
      </c>
      <c r="G110" s="99">
        <v>100</v>
      </c>
      <c r="H110" s="157">
        <v>17.899999999999999</v>
      </c>
      <c r="I110" s="155">
        <v>12.5</v>
      </c>
      <c r="J110" s="158">
        <v>2.9</v>
      </c>
      <c r="K110" s="99">
        <v>187.5</v>
      </c>
    </row>
    <row r="111" spans="1:11" s="36" customFormat="1" ht="12" customHeight="1" x14ac:dyDescent="0.3">
      <c r="A111" s="88" t="s">
        <v>118</v>
      </c>
      <c r="B111" s="99">
        <v>150</v>
      </c>
      <c r="C111" s="157">
        <v>4.5</v>
      </c>
      <c r="D111" s="155">
        <v>4.5</v>
      </c>
      <c r="E111" s="158">
        <v>21.9</v>
      </c>
      <c r="F111" s="99">
        <v>145.5</v>
      </c>
      <c r="G111" s="99">
        <v>150</v>
      </c>
      <c r="H111" s="157">
        <v>4.5</v>
      </c>
      <c r="I111" s="155">
        <v>4.5</v>
      </c>
      <c r="J111" s="158">
        <v>21.9</v>
      </c>
      <c r="K111" s="99">
        <v>145.5</v>
      </c>
    </row>
    <row r="112" spans="1:11" s="36" customFormat="1" ht="15.6" customHeight="1" x14ac:dyDescent="0.3">
      <c r="A112" s="88" t="s">
        <v>42</v>
      </c>
      <c r="B112" s="99" t="s">
        <v>22</v>
      </c>
      <c r="C112" s="90">
        <v>0.24</v>
      </c>
      <c r="D112" s="91">
        <v>0.05</v>
      </c>
      <c r="E112" s="92">
        <v>15.2</v>
      </c>
      <c r="F112" s="93">
        <v>59</v>
      </c>
      <c r="G112" s="99" t="s">
        <v>22</v>
      </c>
      <c r="H112" s="90">
        <v>0.24</v>
      </c>
      <c r="I112" s="91">
        <v>0.05</v>
      </c>
      <c r="J112" s="92">
        <v>15.2</v>
      </c>
      <c r="K112" s="93">
        <v>59</v>
      </c>
    </row>
    <row r="113" spans="1:11" s="36" customFormat="1" ht="16.5" customHeight="1" x14ac:dyDescent="0.3">
      <c r="A113" s="88" t="s">
        <v>23</v>
      </c>
      <c r="B113" s="89">
        <v>30</v>
      </c>
      <c r="C113" s="90">
        <v>1.47</v>
      </c>
      <c r="D113" s="91">
        <v>0.3</v>
      </c>
      <c r="E113" s="92">
        <v>13.83</v>
      </c>
      <c r="F113" s="93">
        <v>66</v>
      </c>
      <c r="G113" s="89">
        <v>30</v>
      </c>
      <c r="H113" s="90">
        <v>1.47</v>
      </c>
      <c r="I113" s="91">
        <v>0.3</v>
      </c>
      <c r="J113" s="92">
        <v>13.83</v>
      </c>
      <c r="K113" s="93">
        <v>66</v>
      </c>
    </row>
    <row r="114" spans="1:11" s="36" customFormat="1" ht="17.399999999999999" customHeight="1" thickBot="1" x14ac:dyDescent="0.35">
      <c r="A114" s="88" t="s">
        <v>10</v>
      </c>
      <c r="B114" s="106">
        <v>23</v>
      </c>
      <c r="C114" s="107">
        <v>1.79</v>
      </c>
      <c r="D114" s="108">
        <v>0.21</v>
      </c>
      <c r="E114" s="109">
        <v>11.5</v>
      </c>
      <c r="F114" s="106">
        <v>56.35</v>
      </c>
      <c r="G114" s="106">
        <v>23</v>
      </c>
      <c r="H114" s="107">
        <v>1.79</v>
      </c>
      <c r="I114" s="108">
        <v>0.21</v>
      </c>
      <c r="J114" s="109">
        <v>11.5</v>
      </c>
      <c r="K114" s="106">
        <v>56.35</v>
      </c>
    </row>
    <row r="115" spans="1:11" ht="15" thickBot="1" x14ac:dyDescent="0.35">
      <c r="A115" s="177" t="s">
        <v>11</v>
      </c>
      <c r="B115" s="19"/>
      <c r="C115" s="20">
        <f>SUM(C109:C114)</f>
        <v>21.929999999999996</v>
      </c>
      <c r="D115" s="20">
        <f>SUM(D109:D114)</f>
        <v>20.040000000000003</v>
      </c>
      <c r="E115" s="45">
        <f>SUM(E109:E114)</f>
        <v>66.31</v>
      </c>
      <c r="F115" s="11">
        <f>SUM(F109:F114)</f>
        <v>526.48</v>
      </c>
      <c r="G115" s="21"/>
      <c r="H115" s="22">
        <f>SUM(H109:H114)</f>
        <v>26.899999999999995</v>
      </c>
      <c r="I115" s="22">
        <f>SUM(I109:I114)</f>
        <v>28.76</v>
      </c>
      <c r="J115" s="22">
        <f>SUM(J109:J114)</f>
        <v>68.72999999999999</v>
      </c>
      <c r="K115" s="22">
        <f>SUM(K109:K114)</f>
        <v>632.35</v>
      </c>
    </row>
    <row r="116" spans="1:11" ht="15" thickBot="1" x14ac:dyDescent="0.35">
      <c r="A116" s="279" t="s">
        <v>158</v>
      </c>
      <c r="B116" s="19"/>
      <c r="C116" s="20">
        <f>C115*4</f>
        <v>87.719999999999985</v>
      </c>
      <c r="D116" s="20">
        <f>9*D115</f>
        <v>180.36</v>
      </c>
      <c r="E116" s="45">
        <f>4*E115</f>
        <v>265.24</v>
      </c>
      <c r="F116" s="11">
        <f>SUM(C116:E116)</f>
        <v>533.31999999999994</v>
      </c>
      <c r="G116" s="21"/>
      <c r="H116" s="20">
        <f>H115*4</f>
        <v>107.59999999999998</v>
      </c>
      <c r="I116" s="20">
        <f>9*I115</f>
        <v>258.84000000000003</v>
      </c>
      <c r="J116" s="45">
        <f>4*J115</f>
        <v>274.91999999999996</v>
      </c>
      <c r="K116" s="23">
        <f>SUM(H116:J116)</f>
        <v>641.3599999999999</v>
      </c>
    </row>
    <row r="117" spans="1:11" ht="15" thickBot="1" x14ac:dyDescent="0.35">
      <c r="A117" s="279" t="s">
        <v>152</v>
      </c>
      <c r="B117" s="21">
        <v>2100</v>
      </c>
      <c r="C117" s="20"/>
      <c r="D117" s="20"/>
      <c r="E117" s="45"/>
      <c r="F117" s="297">
        <f>F116/B117*100%</f>
        <v>0.25396190476190472</v>
      </c>
      <c r="G117" s="21">
        <v>2700</v>
      </c>
      <c r="H117" s="20"/>
      <c r="I117" s="20"/>
      <c r="J117" s="45"/>
      <c r="K117" s="362">
        <f>K116/G117*100%</f>
        <v>0.23754074074074069</v>
      </c>
    </row>
    <row r="118" spans="1:11" ht="15" thickBot="1" x14ac:dyDescent="0.35">
      <c r="A118" s="176" t="s">
        <v>12</v>
      </c>
      <c r="B118" s="24"/>
      <c r="C118" s="25"/>
      <c r="D118" s="25"/>
      <c r="E118" s="25"/>
      <c r="F118" s="25"/>
      <c r="G118" s="25"/>
      <c r="H118" s="25"/>
      <c r="I118" s="25"/>
      <c r="J118" s="25"/>
      <c r="K118" s="25"/>
    </row>
    <row r="119" spans="1:11" s="36" customFormat="1" ht="17.25" customHeight="1" x14ac:dyDescent="0.3">
      <c r="A119" s="164" t="s">
        <v>100</v>
      </c>
      <c r="B119" s="159">
        <v>50</v>
      </c>
      <c r="C119" s="157">
        <v>0.55000000000000004</v>
      </c>
      <c r="D119" s="155">
        <v>0.1</v>
      </c>
      <c r="E119" s="158">
        <v>1.9</v>
      </c>
      <c r="F119" s="159">
        <v>11.5</v>
      </c>
      <c r="G119" s="159">
        <v>75</v>
      </c>
      <c r="H119" s="157">
        <v>0.83</v>
      </c>
      <c r="I119" s="155">
        <v>0.15</v>
      </c>
      <c r="J119" s="158">
        <v>2.85</v>
      </c>
      <c r="K119" s="159">
        <v>17.25</v>
      </c>
    </row>
    <row r="120" spans="1:11" s="36" customFormat="1" ht="17.399999999999999" customHeight="1" x14ac:dyDescent="0.3">
      <c r="A120" s="100" t="s">
        <v>109</v>
      </c>
      <c r="B120" s="99" t="s">
        <v>91</v>
      </c>
      <c r="C120" s="157">
        <v>1.6</v>
      </c>
      <c r="D120" s="155">
        <v>4.8</v>
      </c>
      <c r="E120" s="158">
        <v>7.4</v>
      </c>
      <c r="F120" s="99">
        <v>80</v>
      </c>
      <c r="G120" s="99" t="s">
        <v>91</v>
      </c>
      <c r="H120" s="157">
        <v>1.6</v>
      </c>
      <c r="I120" s="155">
        <v>4.8</v>
      </c>
      <c r="J120" s="158">
        <v>7.4</v>
      </c>
      <c r="K120" s="99">
        <v>80</v>
      </c>
    </row>
    <row r="121" spans="1:11" s="36" customFormat="1" ht="27" customHeight="1" x14ac:dyDescent="0.3">
      <c r="A121" s="88" t="s">
        <v>96</v>
      </c>
      <c r="B121" s="89">
        <v>50</v>
      </c>
      <c r="C121" s="119">
        <v>10.050000000000001</v>
      </c>
      <c r="D121" s="120">
        <v>9.75</v>
      </c>
      <c r="E121" s="121">
        <v>2.5</v>
      </c>
      <c r="F121" s="89">
        <v>124.2</v>
      </c>
      <c r="G121" s="189">
        <v>75</v>
      </c>
      <c r="H121" s="119">
        <v>15.08</v>
      </c>
      <c r="I121" s="120">
        <v>14.63</v>
      </c>
      <c r="J121" s="121">
        <v>3.23</v>
      </c>
      <c r="K121" s="89">
        <v>166.5</v>
      </c>
    </row>
    <row r="122" spans="1:11" s="36" customFormat="1" ht="15.75" customHeight="1" x14ac:dyDescent="0.3">
      <c r="A122" s="217" t="s">
        <v>75</v>
      </c>
      <c r="B122" s="174">
        <v>150</v>
      </c>
      <c r="C122" s="90">
        <v>5.0999999999999996</v>
      </c>
      <c r="D122" s="91">
        <v>4.3499999999999996</v>
      </c>
      <c r="E122" s="92">
        <v>30.3</v>
      </c>
      <c r="F122" s="93">
        <v>180</v>
      </c>
      <c r="G122" s="174">
        <v>150</v>
      </c>
      <c r="H122" s="90">
        <v>5.0999999999999996</v>
      </c>
      <c r="I122" s="91">
        <v>4.3499999999999996</v>
      </c>
      <c r="J122" s="92">
        <v>30.3</v>
      </c>
      <c r="K122" s="93">
        <v>180</v>
      </c>
    </row>
    <row r="123" spans="1:11" s="36" customFormat="1" ht="35.25" customHeight="1" x14ac:dyDescent="0.3">
      <c r="A123" s="227" t="s">
        <v>103</v>
      </c>
      <c r="B123" s="174">
        <v>10</v>
      </c>
      <c r="C123" s="90">
        <v>2</v>
      </c>
      <c r="D123" s="91">
        <v>0</v>
      </c>
      <c r="E123" s="92">
        <v>0.2</v>
      </c>
      <c r="F123" s="93">
        <v>9</v>
      </c>
      <c r="G123" s="174">
        <v>10</v>
      </c>
      <c r="H123" s="90">
        <v>2</v>
      </c>
      <c r="I123" s="91">
        <v>0</v>
      </c>
      <c r="J123" s="92">
        <v>0.2</v>
      </c>
      <c r="K123" s="93">
        <v>9</v>
      </c>
    </row>
    <row r="124" spans="1:11" s="36" customFormat="1" ht="13.8" x14ac:dyDescent="0.3">
      <c r="A124" s="178" t="s">
        <v>89</v>
      </c>
      <c r="B124" s="99">
        <v>200</v>
      </c>
      <c r="C124" s="157">
        <v>0.2</v>
      </c>
      <c r="D124" s="155" t="s">
        <v>32</v>
      </c>
      <c r="E124" s="158">
        <v>16.2</v>
      </c>
      <c r="F124" s="99">
        <v>64.2</v>
      </c>
      <c r="G124" s="99">
        <v>200</v>
      </c>
      <c r="H124" s="157">
        <v>0.2</v>
      </c>
      <c r="I124" s="155" t="s">
        <v>32</v>
      </c>
      <c r="J124" s="158">
        <v>16.2</v>
      </c>
      <c r="K124" s="99">
        <v>64.2</v>
      </c>
    </row>
    <row r="125" spans="1:11" s="36" customFormat="1" ht="13.8" x14ac:dyDescent="0.3">
      <c r="A125" s="178" t="s">
        <v>10</v>
      </c>
      <c r="B125" s="189">
        <v>23</v>
      </c>
      <c r="C125" s="157">
        <v>1.79</v>
      </c>
      <c r="D125" s="155">
        <v>0.21</v>
      </c>
      <c r="E125" s="158">
        <v>11.5</v>
      </c>
      <c r="F125" s="189">
        <v>56.35</v>
      </c>
      <c r="G125" s="189">
        <v>46</v>
      </c>
      <c r="H125" s="157">
        <v>3.58</v>
      </c>
      <c r="I125" s="155">
        <v>0.42</v>
      </c>
      <c r="J125" s="158">
        <v>23</v>
      </c>
      <c r="K125" s="189">
        <v>112.7</v>
      </c>
    </row>
    <row r="126" spans="1:11" s="36" customFormat="1" thickBot="1" x14ac:dyDescent="0.35">
      <c r="A126" s="88" t="s">
        <v>23</v>
      </c>
      <c r="B126" s="106">
        <v>30</v>
      </c>
      <c r="C126" s="102">
        <v>1.47</v>
      </c>
      <c r="D126" s="103">
        <v>0.3</v>
      </c>
      <c r="E126" s="104">
        <v>13.83</v>
      </c>
      <c r="F126" s="175">
        <v>66</v>
      </c>
      <c r="G126" s="106">
        <v>30</v>
      </c>
      <c r="H126" s="102">
        <v>1.47</v>
      </c>
      <c r="I126" s="103">
        <v>0.3</v>
      </c>
      <c r="J126" s="104">
        <v>13.83</v>
      </c>
      <c r="K126" s="175">
        <v>66</v>
      </c>
    </row>
    <row r="127" spans="1:11" ht="15" thickBot="1" x14ac:dyDescent="0.35">
      <c r="A127" s="177" t="s">
        <v>11</v>
      </c>
      <c r="B127" s="5"/>
      <c r="C127" s="6">
        <f>SUM(C119:C126)</f>
        <v>22.759999999999998</v>
      </c>
      <c r="D127" s="7">
        <f>SUM(D119:D126)</f>
        <v>19.510000000000002</v>
      </c>
      <c r="E127" s="7">
        <f>SUM(E119:E126)</f>
        <v>83.83</v>
      </c>
      <c r="F127" s="8">
        <f>SUM(F119:F126)</f>
        <v>591.25</v>
      </c>
      <c r="G127" s="11"/>
      <c r="H127" s="12">
        <f>SUM(H119:H126)</f>
        <v>29.86</v>
      </c>
      <c r="I127" s="7">
        <f>SUM(I119:I126)</f>
        <v>24.650000000000002</v>
      </c>
      <c r="J127" s="8">
        <f>SUM(J119:J126)</f>
        <v>97.01</v>
      </c>
      <c r="K127" s="11">
        <f>SUM(K119:K126)</f>
        <v>695.65000000000009</v>
      </c>
    </row>
    <row r="128" spans="1:11" ht="15" thickBot="1" x14ac:dyDescent="0.35">
      <c r="A128" s="176" t="s">
        <v>159</v>
      </c>
      <c r="B128" s="5"/>
      <c r="C128" s="6">
        <f>C127*4</f>
        <v>91.039999999999992</v>
      </c>
      <c r="D128" s="7">
        <f>9*D127</f>
        <v>175.59</v>
      </c>
      <c r="E128" s="7">
        <f>4*E127</f>
        <v>335.32</v>
      </c>
      <c r="F128" s="8">
        <f>SUM(C128:E128)</f>
        <v>601.95000000000005</v>
      </c>
      <c r="G128" s="11"/>
      <c r="H128" s="12">
        <f>H127*4</f>
        <v>119.44</v>
      </c>
      <c r="I128" s="7">
        <f>9*I127</f>
        <v>221.85000000000002</v>
      </c>
      <c r="J128" s="8">
        <f>4*J127</f>
        <v>388.04</v>
      </c>
      <c r="K128" s="11">
        <f>SUM(H128:J128)</f>
        <v>729.33</v>
      </c>
    </row>
    <row r="129" spans="1:11" ht="15" thickBot="1" x14ac:dyDescent="0.35">
      <c r="A129" s="176" t="s">
        <v>152</v>
      </c>
      <c r="B129" s="11">
        <v>2100</v>
      </c>
      <c r="C129" s="6"/>
      <c r="D129" s="7"/>
      <c r="E129" s="7"/>
      <c r="F129" s="363">
        <f>F128/B129*100%</f>
        <v>0.28664285714285714</v>
      </c>
      <c r="G129" s="11">
        <v>2700</v>
      </c>
      <c r="H129" s="12"/>
      <c r="I129" s="7"/>
      <c r="J129" s="8"/>
      <c r="K129" s="297">
        <f>K128/G129*100%</f>
        <v>0.27012222222222226</v>
      </c>
    </row>
    <row r="130" spans="1:11" ht="15" thickBot="1" x14ac:dyDescent="0.35">
      <c r="A130" s="176" t="s">
        <v>15</v>
      </c>
      <c r="B130" s="24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 s="36" customFormat="1" ht="23.25" customHeight="1" x14ac:dyDescent="0.3">
      <c r="A131" s="166" t="s">
        <v>119</v>
      </c>
      <c r="B131" s="83">
        <v>30</v>
      </c>
      <c r="C131" s="167">
        <v>1.92</v>
      </c>
      <c r="D131" s="168">
        <v>7.29</v>
      </c>
      <c r="E131" s="169">
        <v>18.420000000000002</v>
      </c>
      <c r="F131" s="159">
        <v>146.69999999999999</v>
      </c>
      <c r="G131" s="83">
        <v>30</v>
      </c>
      <c r="H131" s="167">
        <v>1.92</v>
      </c>
      <c r="I131" s="168">
        <v>7.29</v>
      </c>
      <c r="J131" s="169">
        <v>18.420000000000002</v>
      </c>
      <c r="K131" s="159">
        <v>146.69999999999999</v>
      </c>
    </row>
    <row r="132" spans="1:11" s="36" customFormat="1" ht="14.4" customHeight="1" x14ac:dyDescent="0.3">
      <c r="A132" s="170" t="s">
        <v>145</v>
      </c>
      <c r="B132" s="99">
        <v>200</v>
      </c>
      <c r="C132" s="157">
        <v>0.8</v>
      </c>
      <c r="D132" s="155">
        <v>0</v>
      </c>
      <c r="E132" s="158">
        <v>21.8</v>
      </c>
      <c r="F132" s="99">
        <v>90</v>
      </c>
      <c r="G132" s="99">
        <v>200</v>
      </c>
      <c r="H132" s="157">
        <v>0.8</v>
      </c>
      <c r="I132" s="155">
        <v>0</v>
      </c>
      <c r="J132" s="158">
        <v>21.8</v>
      </c>
      <c r="K132" s="99">
        <v>90</v>
      </c>
    </row>
    <row r="133" spans="1:11" s="36" customFormat="1" ht="18.600000000000001" customHeight="1" thickBot="1" x14ac:dyDescent="0.35">
      <c r="A133" s="170" t="s">
        <v>30</v>
      </c>
      <c r="B133" s="171">
        <v>150</v>
      </c>
      <c r="C133" s="157">
        <v>0.6</v>
      </c>
      <c r="D133" s="155">
        <v>0.45</v>
      </c>
      <c r="E133" s="158">
        <v>14.25</v>
      </c>
      <c r="F133" s="171">
        <v>63</v>
      </c>
      <c r="G133" s="171">
        <v>150</v>
      </c>
      <c r="H133" s="157">
        <v>0.6</v>
      </c>
      <c r="I133" s="155">
        <v>0.45</v>
      </c>
      <c r="J133" s="158">
        <v>14.25</v>
      </c>
      <c r="K133" s="171">
        <v>63</v>
      </c>
    </row>
    <row r="134" spans="1:11" ht="18" customHeight="1" thickBot="1" x14ac:dyDescent="0.35">
      <c r="A134" s="179" t="s">
        <v>11</v>
      </c>
      <c r="B134" s="5"/>
      <c r="C134" s="6">
        <f>SUM(C131:C133)</f>
        <v>3.32</v>
      </c>
      <c r="D134" s="7">
        <f>SUM(D131:D133)</f>
        <v>7.74</v>
      </c>
      <c r="E134" s="8">
        <f>SUM(E131:E133)</f>
        <v>54.47</v>
      </c>
      <c r="F134" s="11">
        <f>SUM(F131:F133)</f>
        <v>299.7</v>
      </c>
      <c r="G134" s="5"/>
      <c r="H134" s="6">
        <f>SUM(H131:H133)</f>
        <v>3.32</v>
      </c>
      <c r="I134" s="7">
        <f>SUM(I131:I133)</f>
        <v>7.74</v>
      </c>
      <c r="J134" s="7">
        <f>SUM(J131:J133)</f>
        <v>54.47</v>
      </c>
      <c r="K134" s="8">
        <f>SUM(K131:K133)</f>
        <v>299.7</v>
      </c>
    </row>
    <row r="135" spans="1:11" ht="18" customHeight="1" thickBot="1" x14ac:dyDescent="0.35">
      <c r="A135" s="364" t="s">
        <v>160</v>
      </c>
      <c r="B135" s="19"/>
      <c r="C135" s="12">
        <f>C134*4</f>
        <v>13.28</v>
      </c>
      <c r="D135" s="6">
        <f>9*D134</f>
        <v>69.66</v>
      </c>
      <c r="E135" s="45">
        <f>4*E134</f>
        <v>217.88</v>
      </c>
      <c r="F135" s="21">
        <f>SUM(C135:E135)</f>
        <v>300.82</v>
      </c>
      <c r="G135" s="19"/>
      <c r="H135" s="12">
        <f>H134*4</f>
        <v>13.28</v>
      </c>
      <c r="I135" s="7">
        <f>9*I134</f>
        <v>69.66</v>
      </c>
      <c r="J135" s="7">
        <f>4*J134</f>
        <v>217.88</v>
      </c>
      <c r="K135" s="45">
        <f>SUM(H135:J135)</f>
        <v>300.82</v>
      </c>
    </row>
    <row r="136" spans="1:11" ht="18" customHeight="1" thickBot="1" x14ac:dyDescent="0.35">
      <c r="A136" s="364" t="s">
        <v>152</v>
      </c>
      <c r="B136" s="21">
        <v>2100</v>
      </c>
      <c r="C136" s="12"/>
      <c r="D136" s="6"/>
      <c r="E136" s="45"/>
      <c r="F136" s="298">
        <f>F135/B136*100%</f>
        <v>0.14324761904761904</v>
      </c>
      <c r="G136" s="21">
        <v>2700</v>
      </c>
      <c r="H136" s="12"/>
      <c r="I136" s="7"/>
      <c r="J136" s="7"/>
      <c r="K136" s="365">
        <f>K135/G136*100%</f>
        <v>0.11141481481481481</v>
      </c>
    </row>
    <row r="137" spans="1:11" ht="19.5" customHeight="1" thickBot="1" x14ac:dyDescent="0.35">
      <c r="A137" s="176" t="s">
        <v>13</v>
      </c>
      <c r="B137" s="28"/>
      <c r="C137" s="21">
        <f>SUM(C115,C127,C134)</f>
        <v>48.01</v>
      </c>
      <c r="D137" s="21">
        <f>SUM(D115,D127,D134)</f>
        <v>47.290000000000006</v>
      </c>
      <c r="E137" s="21">
        <f>SUM(E115,E127,E134)</f>
        <v>204.60999999999999</v>
      </c>
      <c r="F137" s="21">
        <f>SUM(F115,F127,F134)</f>
        <v>1417.43</v>
      </c>
      <c r="G137" s="21"/>
      <c r="H137" s="21">
        <f>SUM(H115,H127,H134)</f>
        <v>60.079999999999991</v>
      </c>
      <c r="I137" s="21">
        <f>SUM(I115,I127,I134)</f>
        <v>61.150000000000006</v>
      </c>
      <c r="J137" s="21">
        <f>SUM(J115,J127,J134)</f>
        <v>220.21</v>
      </c>
      <c r="K137" s="21">
        <f>SUM(K115,K127,K134)</f>
        <v>1627.7</v>
      </c>
    </row>
    <row r="138" spans="1:11" ht="15" thickBot="1" x14ac:dyDescent="0.35">
      <c r="A138" s="14"/>
      <c r="B138" s="28"/>
      <c r="C138" s="319">
        <f>4*C137</f>
        <v>192.04</v>
      </c>
      <c r="D138" s="319">
        <f>9*D137</f>
        <v>425.61000000000007</v>
      </c>
      <c r="E138" s="319">
        <f>4*E137</f>
        <v>818.43999999999994</v>
      </c>
      <c r="F138" s="319">
        <f>SUM(C138:E138)</f>
        <v>1436.0900000000001</v>
      </c>
      <c r="G138" s="319"/>
      <c r="H138" s="319">
        <f>4*H137</f>
        <v>240.31999999999996</v>
      </c>
      <c r="I138" s="319">
        <f>9*I137</f>
        <v>550.35</v>
      </c>
      <c r="J138" s="319">
        <f>4*J137</f>
        <v>880.84</v>
      </c>
      <c r="K138" s="319">
        <f>SUM(H138:J138)</f>
        <v>1671.51</v>
      </c>
    </row>
    <row r="139" spans="1:11" ht="15" thickBot="1" x14ac:dyDescent="0.35">
      <c r="A139" s="14"/>
      <c r="B139" s="1"/>
      <c r="C139" s="323">
        <f>C138/F138*100%</f>
        <v>0.13372420948547792</v>
      </c>
      <c r="D139" s="323">
        <f>D138/F138*100%</f>
        <v>0.29636721932469418</v>
      </c>
      <c r="E139" s="323">
        <f>E138/F138*100%</f>
        <v>0.56990857118982785</v>
      </c>
      <c r="F139" s="309"/>
      <c r="G139" s="309"/>
      <c r="H139" s="323">
        <f>H138/K138*100%</f>
        <v>0.14377419219747412</v>
      </c>
      <c r="I139" s="323">
        <f>I138/K138*100%</f>
        <v>0.32925319022919397</v>
      </c>
      <c r="J139" s="323">
        <f>J138/K138*100%</f>
        <v>0.52697261757333191</v>
      </c>
      <c r="K139" s="309"/>
    </row>
    <row r="140" spans="1:11" ht="15" thickBot="1" x14ac:dyDescent="0.35">
      <c r="A140" s="182"/>
    </row>
    <row r="141" spans="1:11" ht="15" thickBot="1" x14ac:dyDescent="0.35">
      <c r="A141" s="81" t="s">
        <v>20</v>
      </c>
      <c r="B141" s="29"/>
      <c r="C141" s="30"/>
      <c r="D141" s="30"/>
      <c r="E141" s="30"/>
      <c r="F141" s="30"/>
      <c r="G141" s="30"/>
      <c r="H141" s="30"/>
      <c r="I141" s="30"/>
      <c r="J141" s="30"/>
      <c r="K141" s="30"/>
    </row>
    <row r="142" spans="1:11" ht="15" thickBot="1" x14ac:dyDescent="0.35">
      <c r="A142" s="14" t="s">
        <v>9</v>
      </c>
      <c r="B142" s="31"/>
      <c r="C142" s="32"/>
      <c r="D142" s="32"/>
      <c r="E142" s="32"/>
      <c r="F142" s="32"/>
      <c r="G142" s="32"/>
      <c r="H142" s="32"/>
      <c r="I142" s="32"/>
      <c r="J142" s="32"/>
      <c r="K142" s="32"/>
    </row>
    <row r="143" spans="1:11" x14ac:dyDescent="0.3">
      <c r="A143" s="183" t="s">
        <v>76</v>
      </c>
      <c r="B143" s="159">
        <v>50</v>
      </c>
      <c r="C143" s="167">
        <v>0.75</v>
      </c>
      <c r="D143" s="168">
        <v>6.6</v>
      </c>
      <c r="E143" s="169">
        <v>1.9</v>
      </c>
      <c r="F143" s="159">
        <v>71</v>
      </c>
      <c r="G143" s="159">
        <v>50</v>
      </c>
      <c r="H143" s="167">
        <v>0.75</v>
      </c>
      <c r="I143" s="168">
        <v>6.6</v>
      </c>
      <c r="J143" s="169">
        <v>1.9</v>
      </c>
      <c r="K143" s="159">
        <v>71</v>
      </c>
    </row>
    <row r="144" spans="1:11" ht="25.95" customHeight="1" x14ac:dyDescent="0.3">
      <c r="A144" s="88" t="s">
        <v>68</v>
      </c>
      <c r="B144" s="99">
        <v>75</v>
      </c>
      <c r="C144" s="157">
        <v>13.2</v>
      </c>
      <c r="D144" s="155">
        <v>4.6500000000000004</v>
      </c>
      <c r="E144" s="158">
        <v>8.48</v>
      </c>
      <c r="F144" s="99">
        <v>106.65</v>
      </c>
      <c r="G144" s="99">
        <v>100</v>
      </c>
      <c r="H144" s="157">
        <v>17.600000000000001</v>
      </c>
      <c r="I144" s="155">
        <v>6.2</v>
      </c>
      <c r="J144" s="158">
        <v>4</v>
      </c>
      <c r="K144" s="99">
        <v>142.19999999999999</v>
      </c>
    </row>
    <row r="145" spans="1:11" ht="17.25" customHeight="1" x14ac:dyDescent="0.3">
      <c r="A145" s="88" t="s">
        <v>138</v>
      </c>
      <c r="B145" s="99">
        <v>150</v>
      </c>
      <c r="C145" s="157">
        <v>4.29</v>
      </c>
      <c r="D145" s="155">
        <v>15.84</v>
      </c>
      <c r="E145" s="158">
        <v>34.97</v>
      </c>
      <c r="F145" s="99">
        <v>306.45</v>
      </c>
      <c r="G145" s="101">
        <v>150</v>
      </c>
      <c r="H145" s="107">
        <v>4.29</v>
      </c>
      <c r="I145" s="108">
        <v>15.84</v>
      </c>
      <c r="J145" s="109">
        <v>34.97</v>
      </c>
      <c r="K145" s="101">
        <v>306.45</v>
      </c>
    </row>
    <row r="146" spans="1:11" x14ac:dyDescent="0.3">
      <c r="A146" s="88" t="s">
        <v>63</v>
      </c>
      <c r="B146" s="99">
        <v>200</v>
      </c>
      <c r="C146" s="157">
        <v>0.2</v>
      </c>
      <c r="D146" s="155">
        <v>0.06</v>
      </c>
      <c r="E146" s="158">
        <v>15</v>
      </c>
      <c r="F146" s="99">
        <v>56</v>
      </c>
      <c r="G146" s="99">
        <v>200</v>
      </c>
      <c r="H146" s="157">
        <v>0.2</v>
      </c>
      <c r="I146" s="155">
        <v>0.06</v>
      </c>
      <c r="J146" s="158">
        <v>15</v>
      </c>
      <c r="K146" s="99">
        <v>56</v>
      </c>
    </row>
    <row r="147" spans="1:11" x14ac:dyDescent="0.3">
      <c r="A147" s="88" t="s">
        <v>23</v>
      </c>
      <c r="B147" s="101">
        <v>30</v>
      </c>
      <c r="C147" s="102">
        <v>1.47</v>
      </c>
      <c r="D147" s="103">
        <v>0.3</v>
      </c>
      <c r="E147" s="104">
        <v>13.83</v>
      </c>
      <c r="F147" s="105">
        <v>66</v>
      </c>
      <c r="G147" s="101">
        <v>30</v>
      </c>
      <c r="H147" s="102">
        <v>1.47</v>
      </c>
      <c r="I147" s="103">
        <v>0.3</v>
      </c>
      <c r="J147" s="104">
        <v>13.83</v>
      </c>
      <c r="K147" s="105">
        <v>66</v>
      </c>
    </row>
    <row r="148" spans="1:11" ht="15" thickBot="1" x14ac:dyDescent="0.35">
      <c r="A148" s="88" t="s">
        <v>10</v>
      </c>
      <c r="B148" s="106">
        <v>23</v>
      </c>
      <c r="C148" s="107">
        <v>1.79</v>
      </c>
      <c r="D148" s="108">
        <v>0.21</v>
      </c>
      <c r="E148" s="109">
        <v>11.5</v>
      </c>
      <c r="F148" s="106">
        <v>56.35</v>
      </c>
      <c r="G148" s="106">
        <v>23</v>
      </c>
      <c r="H148" s="107">
        <v>1.79</v>
      </c>
      <c r="I148" s="108">
        <v>0.21</v>
      </c>
      <c r="J148" s="109">
        <v>11.5</v>
      </c>
      <c r="K148" s="106">
        <v>56.35</v>
      </c>
    </row>
    <row r="149" spans="1:11" ht="15" thickBot="1" x14ac:dyDescent="0.35">
      <c r="A149" s="10" t="s">
        <v>11</v>
      </c>
      <c r="B149" s="19"/>
      <c r="C149" s="20">
        <f>SUM(C143:C148)</f>
        <v>21.699999999999996</v>
      </c>
      <c r="D149" s="20">
        <f>SUM(D143:D148)</f>
        <v>27.66</v>
      </c>
      <c r="E149" s="20">
        <f>SUM(E143:E148)</f>
        <v>85.68</v>
      </c>
      <c r="F149" s="20">
        <f>SUM(F143:F148)</f>
        <v>662.45</v>
      </c>
      <c r="G149" s="21"/>
      <c r="H149" s="22">
        <f>SUM(H143:H148)</f>
        <v>26.099999999999998</v>
      </c>
      <c r="I149" s="22">
        <f>SUM(I143:I148)</f>
        <v>29.21</v>
      </c>
      <c r="J149" s="22">
        <f>SUM(J143:J148)</f>
        <v>81.2</v>
      </c>
      <c r="K149" s="22">
        <f>SUM(K143:K148)</f>
        <v>698</v>
      </c>
    </row>
    <row r="150" spans="1:11" ht="15" thickBot="1" x14ac:dyDescent="0.35">
      <c r="A150" s="366" t="s">
        <v>158</v>
      </c>
      <c r="B150" s="19"/>
      <c r="C150" s="20">
        <f>C149*4</f>
        <v>86.799999999999983</v>
      </c>
      <c r="D150" s="20">
        <f>9*D149</f>
        <v>248.94</v>
      </c>
      <c r="E150" s="20">
        <f>4*E149</f>
        <v>342.72</v>
      </c>
      <c r="F150" s="45">
        <f>SUM(C150:E150)</f>
        <v>678.46</v>
      </c>
      <c r="G150" s="21"/>
      <c r="H150" s="20">
        <f>H149*4</f>
        <v>104.39999999999999</v>
      </c>
      <c r="I150" s="20">
        <f>9*I149</f>
        <v>262.89</v>
      </c>
      <c r="J150" s="45">
        <f>4*J149</f>
        <v>324.8</v>
      </c>
      <c r="K150" s="23">
        <f>SUM(H150:J150)</f>
        <v>692.08999999999992</v>
      </c>
    </row>
    <row r="151" spans="1:11" ht="15" thickBot="1" x14ac:dyDescent="0.35">
      <c r="A151" s="328" t="s">
        <v>152</v>
      </c>
      <c r="B151" s="21">
        <v>2100</v>
      </c>
      <c r="C151" s="20"/>
      <c r="D151" s="20"/>
      <c r="E151" s="20"/>
      <c r="F151" s="365">
        <f>F150/B151*100%</f>
        <v>0.32307619047619052</v>
      </c>
      <c r="G151" s="21">
        <v>2700</v>
      </c>
      <c r="H151" s="20"/>
      <c r="I151" s="20"/>
      <c r="J151" s="45"/>
      <c r="K151" s="362">
        <f>K150/G151*100%</f>
        <v>0.25632962962962957</v>
      </c>
    </row>
    <row r="152" spans="1:11" ht="15" thickBot="1" x14ac:dyDescent="0.35">
      <c r="A152" s="14" t="s">
        <v>12</v>
      </c>
      <c r="B152" s="24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 x14ac:dyDescent="0.3">
      <c r="A153" s="82" t="s">
        <v>65</v>
      </c>
      <c r="B153" s="159">
        <v>50</v>
      </c>
      <c r="C153" s="167">
        <v>3.8</v>
      </c>
      <c r="D153" s="168">
        <v>4.8</v>
      </c>
      <c r="E153" s="169">
        <v>2.7</v>
      </c>
      <c r="F153" s="159">
        <v>66</v>
      </c>
      <c r="G153" s="159">
        <v>50</v>
      </c>
      <c r="H153" s="167">
        <v>3.8</v>
      </c>
      <c r="I153" s="168">
        <v>4.8</v>
      </c>
      <c r="J153" s="169">
        <v>2.7</v>
      </c>
      <c r="K153" s="159">
        <v>66</v>
      </c>
    </row>
    <row r="154" spans="1:11" ht="26.25" customHeight="1" x14ac:dyDescent="0.3">
      <c r="A154" s="88" t="s">
        <v>110</v>
      </c>
      <c r="B154" s="99">
        <v>200</v>
      </c>
      <c r="C154" s="119">
        <v>5.4</v>
      </c>
      <c r="D154" s="120">
        <v>5.4</v>
      </c>
      <c r="E154" s="121">
        <v>14.2</v>
      </c>
      <c r="F154" s="89">
        <v>128</v>
      </c>
      <c r="G154" s="99">
        <v>200</v>
      </c>
      <c r="H154" s="119">
        <v>5.4</v>
      </c>
      <c r="I154" s="120">
        <v>5.4</v>
      </c>
      <c r="J154" s="121">
        <v>14.2</v>
      </c>
      <c r="K154" s="89">
        <v>128</v>
      </c>
    </row>
    <row r="155" spans="1:11" ht="24.75" customHeight="1" x14ac:dyDescent="0.3">
      <c r="A155" s="184" t="s">
        <v>85</v>
      </c>
      <c r="B155" s="185">
        <v>50</v>
      </c>
      <c r="C155" s="186">
        <v>7.4</v>
      </c>
      <c r="D155" s="187">
        <v>6.2</v>
      </c>
      <c r="E155" s="188">
        <v>7.1</v>
      </c>
      <c r="F155" s="185">
        <v>114</v>
      </c>
      <c r="G155" s="189">
        <v>75</v>
      </c>
      <c r="H155" s="119">
        <v>11.1</v>
      </c>
      <c r="I155" s="120">
        <v>9.3000000000000007</v>
      </c>
      <c r="J155" s="121">
        <v>14.2</v>
      </c>
      <c r="K155" s="89">
        <v>228</v>
      </c>
    </row>
    <row r="156" spans="1:11" ht="18" customHeight="1" x14ac:dyDescent="0.3">
      <c r="A156" s="184" t="s">
        <v>44</v>
      </c>
      <c r="B156" s="189">
        <v>150</v>
      </c>
      <c r="C156" s="190">
        <v>3.75</v>
      </c>
      <c r="D156" s="191">
        <v>5.4</v>
      </c>
      <c r="E156" s="192">
        <v>32.85</v>
      </c>
      <c r="F156" s="189">
        <v>195</v>
      </c>
      <c r="G156" s="101">
        <v>200</v>
      </c>
      <c r="H156" s="193">
        <v>5</v>
      </c>
      <c r="I156" s="154">
        <v>7.2</v>
      </c>
      <c r="J156" s="194">
        <v>43.8</v>
      </c>
      <c r="K156" s="195">
        <v>260</v>
      </c>
    </row>
    <row r="157" spans="1:11" ht="17.25" customHeight="1" x14ac:dyDescent="0.3">
      <c r="A157" s="100" t="s">
        <v>33</v>
      </c>
      <c r="B157" s="99">
        <v>200</v>
      </c>
      <c r="C157" s="157">
        <v>0.6</v>
      </c>
      <c r="D157" s="155">
        <v>0</v>
      </c>
      <c r="E157" s="158">
        <v>29</v>
      </c>
      <c r="F157" s="99">
        <v>128</v>
      </c>
      <c r="G157" s="99">
        <v>200</v>
      </c>
      <c r="H157" s="157">
        <v>0.6</v>
      </c>
      <c r="I157" s="155">
        <v>0</v>
      </c>
      <c r="J157" s="158">
        <v>29</v>
      </c>
      <c r="K157" s="99">
        <v>128</v>
      </c>
    </row>
    <row r="158" spans="1:11" ht="15" thickBot="1" x14ac:dyDescent="0.35">
      <c r="A158" s="88" t="s">
        <v>10</v>
      </c>
      <c r="B158" s="106">
        <v>23</v>
      </c>
      <c r="C158" s="107">
        <v>1.79</v>
      </c>
      <c r="D158" s="108">
        <v>0.21</v>
      </c>
      <c r="E158" s="109">
        <v>11.5</v>
      </c>
      <c r="F158" s="106">
        <v>56.35</v>
      </c>
      <c r="G158" s="106">
        <v>23</v>
      </c>
      <c r="H158" s="107">
        <v>1.79</v>
      </c>
      <c r="I158" s="108">
        <v>0.21</v>
      </c>
      <c r="J158" s="109">
        <v>11.5</v>
      </c>
      <c r="K158" s="106">
        <v>56.35</v>
      </c>
    </row>
    <row r="159" spans="1:11" ht="15" thickBot="1" x14ac:dyDescent="0.35">
      <c r="A159" s="10" t="s">
        <v>11</v>
      </c>
      <c r="B159" s="2"/>
      <c r="C159" s="20">
        <f>SUM(C153:C158)</f>
        <v>22.740000000000002</v>
      </c>
      <c r="D159" s="26">
        <f>SUM(D153:D158)</f>
        <v>22.009999999999998</v>
      </c>
      <c r="E159" s="26">
        <f>SUM(E153:E158)</f>
        <v>97.35</v>
      </c>
      <c r="F159" s="27">
        <f>SUM(F153:F158)</f>
        <v>687.35</v>
      </c>
      <c r="G159" s="21"/>
      <c r="H159" s="22">
        <f>SUM(H153:H158)</f>
        <v>27.689999999999998</v>
      </c>
      <c r="I159" s="26">
        <f>SUM(I153:I158)</f>
        <v>26.91</v>
      </c>
      <c r="J159" s="27">
        <f>SUM(J153:J158)</f>
        <v>115.39999999999999</v>
      </c>
      <c r="K159" s="21">
        <f>SUM(K153:K158)</f>
        <v>866.35</v>
      </c>
    </row>
    <row r="160" spans="1:11" ht="15" thickBot="1" x14ac:dyDescent="0.35">
      <c r="A160" s="10" t="s">
        <v>159</v>
      </c>
      <c r="B160" s="3"/>
      <c r="C160" s="20">
        <f>C159*4</f>
        <v>90.960000000000008</v>
      </c>
      <c r="D160" s="26">
        <f>9*D159</f>
        <v>198.08999999999997</v>
      </c>
      <c r="E160" s="26">
        <f>4*E159</f>
        <v>389.4</v>
      </c>
      <c r="F160" s="27">
        <f>SUM(C160:E160)</f>
        <v>678.44999999999993</v>
      </c>
      <c r="G160" s="21"/>
      <c r="H160" s="22">
        <f>H159*4</f>
        <v>110.75999999999999</v>
      </c>
      <c r="I160" s="26">
        <f>9*I159</f>
        <v>242.19</v>
      </c>
      <c r="J160" s="27">
        <f>4*J159</f>
        <v>461.59999999999997</v>
      </c>
      <c r="K160" s="21">
        <f>SUM(H160:J160)</f>
        <v>814.55</v>
      </c>
    </row>
    <row r="161" spans="1:11" ht="15" thickBot="1" x14ac:dyDescent="0.35">
      <c r="A161" s="10" t="s">
        <v>152</v>
      </c>
      <c r="B161" s="241">
        <v>2100</v>
      </c>
      <c r="C161" s="20"/>
      <c r="D161" s="26"/>
      <c r="E161" s="26"/>
      <c r="F161" s="361">
        <f>F160/B161*100%</f>
        <v>0.32307142857142856</v>
      </c>
      <c r="G161" s="21">
        <v>2700</v>
      </c>
      <c r="H161" s="22"/>
      <c r="I161" s="26"/>
      <c r="J161" s="27"/>
      <c r="K161" s="298">
        <f>K160/G161*100%</f>
        <v>0.30168518518518517</v>
      </c>
    </row>
    <row r="162" spans="1:11" ht="15" thickBot="1" x14ac:dyDescent="0.35">
      <c r="A162" s="14" t="s">
        <v>15</v>
      </c>
      <c r="B162" s="24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 ht="25.5" customHeight="1" x14ac:dyDescent="0.3">
      <c r="A163" s="178" t="s">
        <v>120</v>
      </c>
      <c r="B163" s="159">
        <v>60</v>
      </c>
      <c r="C163" s="157">
        <v>5.22</v>
      </c>
      <c r="D163" s="155">
        <v>6.36</v>
      </c>
      <c r="E163" s="155">
        <v>25.44</v>
      </c>
      <c r="F163" s="158">
        <v>180.6</v>
      </c>
      <c r="G163" s="159">
        <v>60</v>
      </c>
      <c r="H163" s="157">
        <v>5.22</v>
      </c>
      <c r="I163" s="155">
        <v>6.36</v>
      </c>
      <c r="J163" s="158">
        <v>25.44</v>
      </c>
      <c r="K163" s="159">
        <v>180.6</v>
      </c>
    </row>
    <row r="164" spans="1:11" ht="16.5" customHeight="1" x14ac:dyDescent="0.3">
      <c r="A164" s="88" t="s">
        <v>147</v>
      </c>
      <c r="B164" s="89">
        <v>200</v>
      </c>
      <c r="C164" s="157">
        <v>0.09</v>
      </c>
      <c r="D164" s="155">
        <v>0.06</v>
      </c>
      <c r="E164" s="158">
        <v>8.52</v>
      </c>
      <c r="F164" s="99">
        <v>146.52000000000001</v>
      </c>
      <c r="G164" s="89">
        <v>200</v>
      </c>
      <c r="H164" s="157">
        <v>0.09</v>
      </c>
      <c r="I164" s="155">
        <v>0.06</v>
      </c>
      <c r="J164" s="158">
        <v>8.52</v>
      </c>
      <c r="K164" s="99">
        <v>146.52000000000001</v>
      </c>
    </row>
    <row r="165" spans="1:11" ht="17.25" customHeight="1" thickBot="1" x14ac:dyDescent="0.35">
      <c r="A165" s="184" t="s">
        <v>30</v>
      </c>
      <c r="B165" s="171">
        <v>150</v>
      </c>
      <c r="C165" s="190">
        <v>0.6</v>
      </c>
      <c r="D165" s="191">
        <v>0.45</v>
      </c>
      <c r="E165" s="192">
        <v>14.25</v>
      </c>
      <c r="F165" s="171">
        <v>63</v>
      </c>
      <c r="G165" s="171">
        <v>150</v>
      </c>
      <c r="H165" s="190">
        <v>0.6</v>
      </c>
      <c r="I165" s="191">
        <v>0.45</v>
      </c>
      <c r="J165" s="192">
        <v>14.25</v>
      </c>
      <c r="K165" s="171">
        <v>63</v>
      </c>
    </row>
    <row r="166" spans="1:11" ht="15" thickBot="1" x14ac:dyDescent="0.35">
      <c r="A166" s="16" t="s">
        <v>11</v>
      </c>
      <c r="B166" s="5"/>
      <c r="C166" s="6">
        <f>SUM(C163:C165)</f>
        <v>5.9099999999999993</v>
      </c>
      <c r="D166" s="7">
        <f>SUM(D163:D165)</f>
        <v>6.87</v>
      </c>
      <c r="E166" s="8">
        <f>SUM(E163:E165)</f>
        <v>48.21</v>
      </c>
      <c r="F166" s="11">
        <f>SUM(F163:F165)</f>
        <v>390.12</v>
      </c>
      <c r="G166" s="5"/>
      <c r="H166" s="6">
        <f>SUM(H163:H165)</f>
        <v>5.9099999999999993</v>
      </c>
      <c r="I166" s="7">
        <f>SUM(I163:I165)</f>
        <v>6.87</v>
      </c>
      <c r="J166" s="8">
        <f>SUM(J163:J165)</f>
        <v>48.21</v>
      </c>
      <c r="K166" s="11">
        <f>SUM(K163:K165)</f>
        <v>390.12</v>
      </c>
    </row>
    <row r="167" spans="1:11" ht="15" thickBot="1" x14ac:dyDescent="0.35">
      <c r="A167" s="16" t="s">
        <v>160</v>
      </c>
      <c r="B167" s="5"/>
      <c r="C167" s="6">
        <f>C166*4</f>
        <v>23.639999999999997</v>
      </c>
      <c r="D167" s="7">
        <f>9*D166</f>
        <v>61.83</v>
      </c>
      <c r="E167" s="8">
        <f>4*E166</f>
        <v>192.84</v>
      </c>
      <c r="F167" s="11">
        <f>SUM(C167:E167)</f>
        <v>278.31</v>
      </c>
      <c r="G167" s="5"/>
      <c r="H167" s="6">
        <f>H166*4</f>
        <v>23.639999999999997</v>
      </c>
      <c r="I167" s="7">
        <f>9*I166</f>
        <v>61.83</v>
      </c>
      <c r="J167" s="8">
        <f>4*J166</f>
        <v>192.84</v>
      </c>
      <c r="K167" s="11">
        <f>SUM(H167:J167)</f>
        <v>278.31</v>
      </c>
    </row>
    <row r="168" spans="1:11" ht="15" thickBot="1" x14ac:dyDescent="0.35">
      <c r="A168" s="16" t="s">
        <v>152</v>
      </c>
      <c r="B168" s="11">
        <v>2100</v>
      </c>
      <c r="C168" s="6"/>
      <c r="D168" s="7"/>
      <c r="E168" s="8"/>
      <c r="F168" s="297">
        <f>F167/B168*100%</f>
        <v>0.13252857142857144</v>
      </c>
      <c r="G168" s="11">
        <v>2700</v>
      </c>
      <c r="H168" s="6"/>
      <c r="I168" s="7"/>
      <c r="J168" s="8"/>
      <c r="K168" s="297">
        <f>K167/G168*100%</f>
        <v>0.10307777777777778</v>
      </c>
    </row>
    <row r="169" spans="1:11" ht="15" thickBot="1" x14ac:dyDescent="0.35">
      <c r="A169" s="14" t="s">
        <v>13</v>
      </c>
      <c r="B169" s="1"/>
      <c r="C169" s="11">
        <f>SUM(C149,C159,C166)</f>
        <v>50.349999999999994</v>
      </c>
      <c r="D169" s="11">
        <f>SUM(D149,D159,D166)</f>
        <v>56.54</v>
      </c>
      <c r="E169" s="11">
        <f>SUM(E149,E159,E166)</f>
        <v>231.24</v>
      </c>
      <c r="F169" s="11">
        <f>SUM(F149,F159,F166)</f>
        <v>1739.92</v>
      </c>
      <c r="G169" s="11"/>
      <c r="H169" s="11">
        <f>SUM(H149,H159,H166)</f>
        <v>59.699999999999989</v>
      </c>
      <c r="I169" s="11">
        <f>SUM(I149,I159,I166)</f>
        <v>62.99</v>
      </c>
      <c r="J169" s="11">
        <f>SUM(J149,J159,J166)</f>
        <v>244.81</v>
      </c>
      <c r="K169" s="11">
        <f>SUM(K149,K159,K166)</f>
        <v>1954.4699999999998</v>
      </c>
    </row>
    <row r="170" spans="1:11" ht="15" thickBot="1" x14ac:dyDescent="0.35">
      <c r="A170" s="324"/>
      <c r="B170" s="307"/>
      <c r="C170" s="309">
        <f>4*C169</f>
        <v>201.39999999999998</v>
      </c>
      <c r="D170" s="309">
        <f>9*D169</f>
        <v>508.86</v>
      </c>
      <c r="E170" s="309">
        <f>4*E169</f>
        <v>924.96</v>
      </c>
      <c r="F170" s="309">
        <f>SUM(C170:E170)</f>
        <v>1635.22</v>
      </c>
      <c r="G170" s="309"/>
      <c r="H170" s="309">
        <f>4*H169</f>
        <v>238.79999999999995</v>
      </c>
      <c r="I170" s="309">
        <f>9*I169</f>
        <v>566.91</v>
      </c>
      <c r="J170" s="309">
        <f>4*J169</f>
        <v>979.24</v>
      </c>
      <c r="K170" s="309">
        <f>SUM(H170:J170)</f>
        <v>1784.9499999999998</v>
      </c>
    </row>
    <row r="171" spans="1:11" s="327" customFormat="1" ht="15" thickBot="1" x14ac:dyDescent="0.35">
      <c r="A171" s="325"/>
      <c r="B171" s="326"/>
      <c r="C171" s="323">
        <f>C170/F170*100%</f>
        <v>0.12316385562798887</v>
      </c>
      <c r="D171" s="323">
        <f>D170/F170*100%</f>
        <v>0.31118748547596042</v>
      </c>
      <c r="E171" s="323">
        <f>E170/F170*100%</f>
        <v>0.56564865889605065</v>
      </c>
      <c r="F171" s="323"/>
      <c r="G171" s="323"/>
      <c r="H171" s="323">
        <f>H170/K170*100%</f>
        <v>0.13378526009131908</v>
      </c>
      <c r="I171" s="323">
        <f>I170/K170*100%</f>
        <v>0.31760553516905238</v>
      </c>
      <c r="J171" s="323">
        <f>J170/K170*100%</f>
        <v>0.5486092047396286</v>
      </c>
      <c r="K171" s="323"/>
    </row>
    <row r="172" spans="1:11" ht="57" customHeight="1" thickBot="1" x14ac:dyDescent="0.35">
      <c r="A172" s="393" t="s">
        <v>26</v>
      </c>
      <c r="B172" s="394"/>
      <c r="C172" s="394"/>
      <c r="D172" s="394"/>
      <c r="E172" s="394"/>
      <c r="F172" s="394"/>
      <c r="G172" s="394"/>
      <c r="H172" s="394"/>
      <c r="I172" s="394"/>
      <c r="J172" s="394"/>
      <c r="K172" s="394"/>
    </row>
    <row r="173" spans="1:11" ht="15" customHeight="1" thickBot="1" x14ac:dyDescent="0.35">
      <c r="A173" s="81" t="s">
        <v>8</v>
      </c>
      <c r="B173" s="29"/>
      <c r="C173" s="30"/>
      <c r="D173" s="30"/>
      <c r="E173" s="30"/>
      <c r="F173" s="30"/>
      <c r="G173" s="30"/>
      <c r="H173" s="30"/>
      <c r="I173" s="30"/>
      <c r="J173" s="30"/>
      <c r="K173" s="30"/>
    </row>
    <row r="174" spans="1:11" ht="13.2" customHeight="1" thickBot="1" x14ac:dyDescent="0.35">
      <c r="A174" s="14" t="s">
        <v>9</v>
      </c>
      <c r="B174" s="31"/>
      <c r="C174" s="32"/>
      <c r="D174" s="32"/>
      <c r="E174" s="32"/>
      <c r="F174" s="32"/>
      <c r="G174" s="32"/>
      <c r="H174" s="32"/>
      <c r="I174" s="32"/>
      <c r="J174" s="32"/>
      <c r="K174" s="32"/>
    </row>
    <row r="175" spans="1:11" ht="21" customHeight="1" x14ac:dyDescent="0.3">
      <c r="A175" s="166" t="s">
        <v>59</v>
      </c>
      <c r="B175" s="196">
        <v>30</v>
      </c>
      <c r="C175" s="197">
        <v>8.6999999999999993</v>
      </c>
      <c r="D175" s="198">
        <v>4.5</v>
      </c>
      <c r="E175" s="199">
        <v>0</v>
      </c>
      <c r="F175" s="200">
        <v>77.400000000000006</v>
      </c>
      <c r="G175" s="196">
        <v>30</v>
      </c>
      <c r="H175" s="197">
        <v>8.6999999999999993</v>
      </c>
      <c r="I175" s="198">
        <v>4.5</v>
      </c>
      <c r="J175" s="199">
        <v>0</v>
      </c>
      <c r="K175" s="200">
        <v>77.400000000000006</v>
      </c>
    </row>
    <row r="176" spans="1:11" ht="21" customHeight="1" x14ac:dyDescent="0.3">
      <c r="A176" s="164" t="s">
        <v>127</v>
      </c>
      <c r="B176" s="115">
        <v>50</v>
      </c>
      <c r="C176" s="149">
        <v>0.6</v>
      </c>
      <c r="D176" s="150">
        <v>4.5999999999999996</v>
      </c>
      <c r="E176" s="151">
        <v>4.67</v>
      </c>
      <c r="F176" s="152">
        <v>51</v>
      </c>
      <c r="G176" s="129">
        <v>50</v>
      </c>
      <c r="H176" s="130">
        <v>0.6</v>
      </c>
      <c r="I176" s="131">
        <v>4.5999999999999996</v>
      </c>
      <c r="J176" s="132">
        <v>4.67</v>
      </c>
      <c r="K176" s="129">
        <v>51</v>
      </c>
    </row>
    <row r="177" spans="1:11" ht="26.25" customHeight="1" x14ac:dyDescent="0.3">
      <c r="A177" s="98" t="s">
        <v>71</v>
      </c>
      <c r="B177" s="201" t="s">
        <v>31</v>
      </c>
      <c r="C177" s="116">
        <v>16</v>
      </c>
      <c r="D177" s="117">
        <v>15.9</v>
      </c>
      <c r="E177" s="118">
        <v>30.34</v>
      </c>
      <c r="F177" s="115">
        <v>327.60000000000002</v>
      </c>
      <c r="G177" s="115" t="s">
        <v>86</v>
      </c>
      <c r="H177" s="116">
        <v>18</v>
      </c>
      <c r="I177" s="117">
        <v>17.89</v>
      </c>
      <c r="J177" s="118">
        <v>34.130000000000003</v>
      </c>
      <c r="K177" s="115">
        <v>368.55</v>
      </c>
    </row>
    <row r="178" spans="1:11" ht="35.25" customHeight="1" x14ac:dyDescent="0.3">
      <c r="A178" s="232" t="s">
        <v>103</v>
      </c>
      <c r="B178" s="172">
        <v>10</v>
      </c>
      <c r="C178" s="229">
        <v>2</v>
      </c>
      <c r="D178" s="230">
        <v>0</v>
      </c>
      <c r="E178" s="231">
        <v>0.2</v>
      </c>
      <c r="F178" s="172">
        <v>9</v>
      </c>
      <c r="G178" s="101">
        <v>10</v>
      </c>
      <c r="H178" s="107">
        <v>2</v>
      </c>
      <c r="I178" s="108">
        <v>0</v>
      </c>
      <c r="J178" s="109">
        <v>0.2</v>
      </c>
      <c r="K178" s="101">
        <v>9</v>
      </c>
    </row>
    <row r="179" spans="1:11" ht="21" customHeight="1" x14ac:dyDescent="0.3">
      <c r="A179" s="98" t="s">
        <v>45</v>
      </c>
      <c r="B179" s="201">
        <v>200</v>
      </c>
      <c r="C179" s="149">
        <v>1.4</v>
      </c>
      <c r="D179" s="150">
        <v>1</v>
      </c>
      <c r="E179" s="151">
        <v>20.2</v>
      </c>
      <c r="F179" s="152">
        <v>96</v>
      </c>
      <c r="G179" s="201">
        <v>200</v>
      </c>
      <c r="H179" s="149">
        <v>1.4</v>
      </c>
      <c r="I179" s="150">
        <v>1</v>
      </c>
      <c r="J179" s="151">
        <v>20.2</v>
      </c>
      <c r="K179" s="152">
        <v>96</v>
      </c>
    </row>
    <row r="180" spans="1:11" ht="15" thickBot="1" x14ac:dyDescent="0.35">
      <c r="A180" s="164" t="s">
        <v>10</v>
      </c>
      <c r="B180" s="202">
        <v>23</v>
      </c>
      <c r="C180" s="125">
        <v>1.79</v>
      </c>
      <c r="D180" s="126">
        <v>0.21</v>
      </c>
      <c r="E180" s="127">
        <v>11.5</v>
      </c>
      <c r="F180" s="203">
        <v>56.35</v>
      </c>
      <c r="G180" s="202">
        <v>46</v>
      </c>
      <c r="H180" s="125">
        <v>3.58</v>
      </c>
      <c r="I180" s="126">
        <v>0.42</v>
      </c>
      <c r="J180" s="127">
        <v>23</v>
      </c>
      <c r="K180" s="203">
        <v>112.7</v>
      </c>
    </row>
    <row r="181" spans="1:11" ht="15.75" hidden="1" thickBot="1" x14ac:dyDescent="0.3">
      <c r="A181" s="204"/>
      <c r="B181" s="106"/>
      <c r="C181" s="107"/>
      <c r="D181" s="108"/>
      <c r="E181" s="109"/>
      <c r="F181" s="106"/>
      <c r="G181" s="106"/>
      <c r="H181" s="107"/>
      <c r="I181" s="108"/>
      <c r="J181" s="109"/>
      <c r="K181" s="106"/>
    </row>
    <row r="182" spans="1:11" ht="15" thickBot="1" x14ac:dyDescent="0.35">
      <c r="A182" s="58" t="s">
        <v>11</v>
      </c>
      <c r="B182" s="59"/>
      <c r="C182" s="78">
        <f>SUM(C175:C181)</f>
        <v>30.489999999999995</v>
      </c>
      <c r="D182" s="78">
        <f>SUM(D175:D181)</f>
        <v>26.21</v>
      </c>
      <c r="E182" s="78">
        <f>SUM(E175:E181)</f>
        <v>66.91</v>
      </c>
      <c r="F182" s="78">
        <f>SUM(F175:F181)</f>
        <v>617.35</v>
      </c>
      <c r="G182" s="64"/>
      <c r="H182" s="79">
        <f>SUM(H175:H181)</f>
        <v>34.279999999999994</v>
      </c>
      <c r="I182" s="79">
        <f>SUM(I175:I181)</f>
        <v>28.410000000000004</v>
      </c>
      <c r="J182" s="79">
        <f>SUM(J175:J181)</f>
        <v>82.2</v>
      </c>
      <c r="K182" s="79">
        <f>SUM(K175:K181)</f>
        <v>714.65000000000009</v>
      </c>
    </row>
    <row r="183" spans="1:11" ht="15" thickBot="1" x14ac:dyDescent="0.35">
      <c r="A183" s="66" t="s">
        <v>158</v>
      </c>
      <c r="B183" s="59"/>
      <c r="C183" s="78">
        <f>C182*4</f>
        <v>121.95999999999998</v>
      </c>
      <c r="D183" s="78">
        <f>9*D182</f>
        <v>235.89000000000001</v>
      </c>
      <c r="E183" s="78">
        <f>4*E182</f>
        <v>267.64</v>
      </c>
      <c r="F183" s="78">
        <f>SUM(C183:E183)</f>
        <v>625.49</v>
      </c>
      <c r="G183" s="64"/>
      <c r="H183" s="79">
        <f>H182*4</f>
        <v>137.11999999999998</v>
      </c>
      <c r="I183" s="79">
        <f>9*I182</f>
        <v>255.69000000000003</v>
      </c>
      <c r="J183" s="79">
        <f>4*J182</f>
        <v>328.8</v>
      </c>
      <c r="K183" s="79">
        <f>SUM(H183:J183)</f>
        <v>721.61</v>
      </c>
    </row>
    <row r="184" spans="1:11" ht="15" thickBot="1" x14ac:dyDescent="0.35">
      <c r="A184" s="66" t="s">
        <v>152</v>
      </c>
      <c r="B184" s="64">
        <v>2100</v>
      </c>
      <c r="C184" s="78"/>
      <c r="D184" s="78"/>
      <c r="E184" s="78"/>
      <c r="F184" s="367">
        <f>F183/B184*100%</f>
        <v>0.29785238095238098</v>
      </c>
      <c r="G184" s="64">
        <v>2700</v>
      </c>
      <c r="H184" s="79"/>
      <c r="I184" s="79"/>
      <c r="J184" s="79"/>
      <c r="K184" s="368">
        <f>K183/G184*100%</f>
        <v>0.26726296296296298</v>
      </c>
    </row>
    <row r="185" spans="1:11" ht="15" thickBot="1" x14ac:dyDescent="0.35">
      <c r="A185" s="66"/>
      <c r="B185" s="75"/>
      <c r="C185" s="76"/>
      <c r="D185" s="76"/>
      <c r="E185" s="76"/>
      <c r="F185" s="77"/>
      <c r="G185" s="76"/>
      <c r="H185" s="76"/>
      <c r="I185" s="76"/>
      <c r="J185" s="76"/>
      <c r="K185" s="76"/>
    </row>
    <row r="186" spans="1:11" ht="12.75" customHeight="1" thickBot="1" x14ac:dyDescent="0.35">
      <c r="A186" s="14" t="s">
        <v>12</v>
      </c>
      <c r="B186" s="24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 ht="23.25" customHeight="1" x14ac:dyDescent="0.3">
      <c r="A187" s="178" t="s">
        <v>128</v>
      </c>
      <c r="B187" s="159">
        <v>50</v>
      </c>
      <c r="C187" s="157">
        <v>2.75</v>
      </c>
      <c r="D187" s="155">
        <v>3.35</v>
      </c>
      <c r="E187" s="158">
        <v>15</v>
      </c>
      <c r="F187" s="159">
        <v>136.5</v>
      </c>
      <c r="G187" s="159">
        <v>100</v>
      </c>
      <c r="H187" s="157">
        <v>6</v>
      </c>
      <c r="I187" s="155">
        <v>5.8</v>
      </c>
      <c r="J187" s="158">
        <v>33</v>
      </c>
      <c r="K187" s="159">
        <v>253</v>
      </c>
    </row>
    <row r="188" spans="1:11" ht="22.5" customHeight="1" x14ac:dyDescent="0.3">
      <c r="A188" s="205" t="s">
        <v>130</v>
      </c>
      <c r="B188" s="99" t="s">
        <v>19</v>
      </c>
      <c r="C188" s="157">
        <v>6.25</v>
      </c>
      <c r="D188" s="155">
        <v>2.6</v>
      </c>
      <c r="E188" s="158">
        <v>14.45</v>
      </c>
      <c r="F188" s="99">
        <v>104.2</v>
      </c>
      <c r="G188" s="99" t="s">
        <v>19</v>
      </c>
      <c r="H188" s="157">
        <v>6.25</v>
      </c>
      <c r="I188" s="155">
        <v>2.6</v>
      </c>
      <c r="J188" s="158">
        <v>14.45</v>
      </c>
      <c r="K188" s="99">
        <v>104.2</v>
      </c>
    </row>
    <row r="189" spans="1:11" ht="30" customHeight="1" x14ac:dyDescent="0.3">
      <c r="A189" s="178" t="s">
        <v>131</v>
      </c>
      <c r="B189" s="99" t="s">
        <v>17</v>
      </c>
      <c r="C189" s="157">
        <v>13.65</v>
      </c>
      <c r="D189" s="155">
        <v>15.75</v>
      </c>
      <c r="E189" s="158">
        <v>28.35</v>
      </c>
      <c r="F189" s="99">
        <v>312.3</v>
      </c>
      <c r="G189" s="99" t="s">
        <v>66</v>
      </c>
      <c r="H189" s="157">
        <v>13.65</v>
      </c>
      <c r="I189" s="155">
        <v>15.75</v>
      </c>
      <c r="J189" s="158">
        <v>28.35</v>
      </c>
      <c r="K189" s="99">
        <v>312.3</v>
      </c>
    </row>
    <row r="190" spans="1:11" ht="26.4" x14ac:dyDescent="0.3">
      <c r="A190" s="100" t="s">
        <v>72</v>
      </c>
      <c r="B190" s="99">
        <v>200</v>
      </c>
      <c r="C190" s="157">
        <v>0.2</v>
      </c>
      <c r="D190" s="155">
        <v>0.2</v>
      </c>
      <c r="E190" s="158">
        <v>21.8</v>
      </c>
      <c r="F190" s="99">
        <v>88</v>
      </c>
      <c r="G190" s="99">
        <v>200</v>
      </c>
      <c r="H190" s="157">
        <v>0.2</v>
      </c>
      <c r="I190" s="155">
        <v>0.2</v>
      </c>
      <c r="J190" s="158">
        <v>21.8</v>
      </c>
      <c r="K190" s="99">
        <v>88</v>
      </c>
    </row>
    <row r="191" spans="1:11" ht="12.75" customHeight="1" thickBot="1" x14ac:dyDescent="0.35">
      <c r="A191" s="178" t="s">
        <v>23</v>
      </c>
      <c r="B191" s="101">
        <v>30</v>
      </c>
      <c r="C191" s="102">
        <v>1.47</v>
      </c>
      <c r="D191" s="103">
        <v>0.3</v>
      </c>
      <c r="E191" s="104">
        <v>13.83</v>
      </c>
      <c r="F191" s="105">
        <v>66</v>
      </c>
      <c r="G191" s="101">
        <v>30</v>
      </c>
      <c r="H191" s="102">
        <v>1.47</v>
      </c>
      <c r="I191" s="103">
        <v>0.3</v>
      </c>
      <c r="J191" s="104">
        <v>13.83</v>
      </c>
      <c r="K191" s="175">
        <v>66</v>
      </c>
    </row>
    <row r="192" spans="1:11" ht="12.75" customHeight="1" thickBot="1" x14ac:dyDescent="0.35">
      <c r="A192" s="220" t="s">
        <v>10</v>
      </c>
      <c r="B192" s="218">
        <v>23</v>
      </c>
      <c r="C192" s="221">
        <v>1.79</v>
      </c>
      <c r="D192" s="222">
        <v>0.21</v>
      </c>
      <c r="E192" s="223">
        <v>11.5</v>
      </c>
      <c r="F192" s="224">
        <v>56.35</v>
      </c>
      <c r="G192" s="225">
        <v>46</v>
      </c>
      <c r="H192" s="221">
        <v>3.58</v>
      </c>
      <c r="I192" s="222">
        <v>0.42</v>
      </c>
      <c r="J192" s="223">
        <v>23</v>
      </c>
      <c r="K192" s="224">
        <v>112.7</v>
      </c>
    </row>
    <row r="193" spans="1:11" ht="12.75" customHeight="1" thickBot="1" x14ac:dyDescent="0.35">
      <c r="A193" s="10" t="s">
        <v>11</v>
      </c>
      <c r="B193" s="3"/>
      <c r="C193" s="20">
        <f>SUM(C187:C192)</f>
        <v>26.109999999999996</v>
      </c>
      <c r="D193" s="20">
        <f>SUM(D187:D192)</f>
        <v>22.41</v>
      </c>
      <c r="E193" s="20">
        <f>SUM(E187:E192)</f>
        <v>104.92999999999999</v>
      </c>
      <c r="F193" s="20">
        <f>SUM(F187:F192)</f>
        <v>763.35</v>
      </c>
      <c r="G193" s="44"/>
      <c r="H193" s="22">
        <f>SUM(H187:H192)</f>
        <v>31.15</v>
      </c>
      <c r="I193" s="22">
        <f>SUM(I187:I192)</f>
        <v>25.07</v>
      </c>
      <c r="J193" s="22">
        <f>SUM(J187:J192)</f>
        <v>134.43</v>
      </c>
      <c r="K193" s="22">
        <f>SUM(K187:K192)</f>
        <v>936.2</v>
      </c>
    </row>
    <row r="194" spans="1:11" ht="12.75" customHeight="1" thickBot="1" x14ac:dyDescent="0.35">
      <c r="A194" s="10" t="s">
        <v>159</v>
      </c>
      <c r="B194" s="3"/>
      <c r="C194" s="20">
        <f>C193*4</f>
        <v>104.43999999999998</v>
      </c>
      <c r="D194" s="20">
        <f>9*D193</f>
        <v>201.69</v>
      </c>
      <c r="E194" s="20">
        <f>4*E193</f>
        <v>419.71999999999997</v>
      </c>
      <c r="F194" s="20">
        <f>SUM(C194:E194)</f>
        <v>725.84999999999991</v>
      </c>
      <c r="G194" s="44"/>
      <c r="H194" s="22">
        <f>H193*4</f>
        <v>124.6</v>
      </c>
      <c r="I194" s="22">
        <f>9*I193</f>
        <v>225.63</v>
      </c>
      <c r="J194" s="22">
        <f>4*J193</f>
        <v>537.72</v>
      </c>
      <c r="K194" s="22">
        <f>SUM(H194:J194)</f>
        <v>887.95</v>
      </c>
    </row>
    <row r="195" spans="1:11" ht="12.75" customHeight="1" thickBot="1" x14ac:dyDescent="0.35">
      <c r="A195" s="10" t="s">
        <v>152</v>
      </c>
      <c r="B195" s="241">
        <v>2100</v>
      </c>
      <c r="C195" s="20"/>
      <c r="D195" s="20"/>
      <c r="E195" s="20"/>
      <c r="F195" s="300">
        <f>F194/B195*100%</f>
        <v>0.34564285714285709</v>
      </c>
      <c r="G195" s="44">
        <v>2700</v>
      </c>
      <c r="H195" s="22"/>
      <c r="I195" s="22"/>
      <c r="J195" s="22"/>
      <c r="K195" s="301">
        <f>K194/G195*100%</f>
        <v>0.32887037037037037</v>
      </c>
    </row>
    <row r="196" spans="1:11" ht="13.5" customHeight="1" thickBot="1" x14ac:dyDescent="0.35">
      <c r="A196" s="14" t="s">
        <v>15</v>
      </c>
      <c r="B196" s="24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 ht="13.5" customHeight="1" x14ac:dyDescent="0.3">
      <c r="A197" s="163" t="s">
        <v>79</v>
      </c>
      <c r="B197" s="159">
        <v>75</v>
      </c>
      <c r="C197" s="157">
        <v>7.43</v>
      </c>
      <c r="D197" s="155">
        <v>2</v>
      </c>
      <c r="E197" s="158">
        <v>42.93</v>
      </c>
      <c r="F197" s="159">
        <v>195.64</v>
      </c>
      <c r="G197" s="159">
        <v>75</v>
      </c>
      <c r="H197" s="157">
        <v>7.43</v>
      </c>
      <c r="I197" s="155">
        <v>2</v>
      </c>
      <c r="J197" s="158">
        <v>42.93</v>
      </c>
      <c r="K197" s="159">
        <v>195.64</v>
      </c>
    </row>
    <row r="198" spans="1:11" ht="14.25" customHeight="1" x14ac:dyDescent="0.3">
      <c r="A198" s="178" t="s">
        <v>33</v>
      </c>
      <c r="B198" s="99">
        <v>150</v>
      </c>
      <c r="C198" s="157">
        <v>0.6</v>
      </c>
      <c r="D198" s="155">
        <v>0.2</v>
      </c>
      <c r="E198" s="158">
        <v>22.8</v>
      </c>
      <c r="F198" s="99">
        <v>96</v>
      </c>
      <c r="G198" s="99">
        <v>200</v>
      </c>
      <c r="H198" s="157">
        <v>0.6</v>
      </c>
      <c r="I198" s="155">
        <v>0.2</v>
      </c>
      <c r="J198" s="158">
        <v>22.8</v>
      </c>
      <c r="K198" s="99">
        <v>96</v>
      </c>
    </row>
    <row r="199" spans="1:11" ht="12" customHeight="1" thickBot="1" x14ac:dyDescent="0.35">
      <c r="A199" s="352" t="s">
        <v>30</v>
      </c>
      <c r="B199" s="189">
        <v>150</v>
      </c>
      <c r="C199" s="353">
        <v>0.6</v>
      </c>
      <c r="D199" s="191">
        <v>0.6</v>
      </c>
      <c r="E199" s="192">
        <v>14.7</v>
      </c>
      <c r="F199" s="189">
        <v>67.5</v>
      </c>
      <c r="G199" s="189">
        <v>150</v>
      </c>
      <c r="H199" s="190">
        <v>0.6</v>
      </c>
      <c r="I199" s="191">
        <v>0.6</v>
      </c>
      <c r="J199" s="192">
        <v>14.7</v>
      </c>
      <c r="K199" s="189">
        <v>67.5</v>
      </c>
    </row>
    <row r="200" spans="1:11" s="357" customFormat="1" ht="15" customHeight="1" thickBot="1" x14ac:dyDescent="0.35">
      <c r="A200" s="10" t="s">
        <v>11</v>
      </c>
      <c r="B200" s="11"/>
      <c r="C200" s="12">
        <f>SUM(C197:C199)</f>
        <v>8.629999999999999</v>
      </c>
      <c r="D200" s="7">
        <f>SUM(D197:D199)</f>
        <v>2.8000000000000003</v>
      </c>
      <c r="E200" s="8">
        <f>SUM(E197:E199)</f>
        <v>80.430000000000007</v>
      </c>
      <c r="F200" s="11">
        <f>SUM(F197:F199)</f>
        <v>359.14</v>
      </c>
      <c r="G200" s="11"/>
      <c r="H200" s="6">
        <f>SUM(H197:H199)</f>
        <v>8.629999999999999</v>
      </c>
      <c r="I200" s="7">
        <f>SUM(I197:I199)</f>
        <v>2.8000000000000003</v>
      </c>
      <c r="J200" s="8">
        <f>SUM(J197:J199)</f>
        <v>80.430000000000007</v>
      </c>
      <c r="K200" s="11">
        <f>SUM(K197:K199)</f>
        <v>359.14</v>
      </c>
    </row>
    <row r="201" spans="1:11" s="369" customFormat="1" ht="15" customHeight="1" thickBot="1" x14ac:dyDescent="0.35">
      <c r="A201" s="240" t="s">
        <v>160</v>
      </c>
      <c r="B201" s="11"/>
      <c r="C201" s="12">
        <f>C200*4</f>
        <v>34.519999999999996</v>
      </c>
      <c r="D201" s="7">
        <f>9*D200</f>
        <v>25.200000000000003</v>
      </c>
      <c r="E201" s="8">
        <f>4*E200</f>
        <v>321.72000000000003</v>
      </c>
      <c r="F201" s="11">
        <f>SUM(C201:E201)</f>
        <v>381.44000000000005</v>
      </c>
      <c r="G201" s="11"/>
      <c r="H201" s="6">
        <f>H200*4</f>
        <v>34.519999999999996</v>
      </c>
      <c r="I201" s="7">
        <f>9*I200</f>
        <v>25.200000000000003</v>
      </c>
      <c r="J201" s="8">
        <f>4*J200</f>
        <v>321.72000000000003</v>
      </c>
      <c r="K201" s="11">
        <f>SUM(H201:J201)</f>
        <v>381.44000000000005</v>
      </c>
    </row>
    <row r="202" spans="1:11" s="369" customFormat="1" ht="15" customHeight="1" thickBot="1" x14ac:dyDescent="0.35">
      <c r="A202" s="240" t="s">
        <v>152</v>
      </c>
      <c r="B202" s="11">
        <v>2100</v>
      </c>
      <c r="C202" s="12"/>
      <c r="D202" s="7"/>
      <c r="E202" s="8"/>
      <c r="F202" s="297">
        <f>F201/B202*100%</f>
        <v>0.18163809523809527</v>
      </c>
      <c r="G202" s="11">
        <v>2700</v>
      </c>
      <c r="H202" s="6"/>
      <c r="I202" s="7"/>
      <c r="J202" s="8"/>
      <c r="K202" s="297">
        <f>K201/G202*100%</f>
        <v>0.14127407407407411</v>
      </c>
    </row>
    <row r="203" spans="1:11" ht="14.25" customHeight="1" thickBot="1" x14ac:dyDescent="0.35">
      <c r="A203" s="240" t="s">
        <v>13</v>
      </c>
      <c r="B203" s="9"/>
      <c r="C203" s="354">
        <f>SUM(C182,C193,C200)</f>
        <v>65.22999999999999</v>
      </c>
      <c r="D203" s="258">
        <f>SUM(D182,D193,D200)</f>
        <v>51.42</v>
      </c>
      <c r="E203" s="355">
        <f>SUM(E182,E193,E200)</f>
        <v>252.26999999999998</v>
      </c>
      <c r="F203" s="254">
        <f>SUM(F182,F193,F200)</f>
        <v>1739.8400000000001</v>
      </c>
      <c r="G203" s="254"/>
      <c r="H203" s="257">
        <f>SUM(H182,H193,H200)</f>
        <v>74.059999999999988</v>
      </c>
      <c r="I203" s="258">
        <f>SUM(I182,I193,I200)</f>
        <v>56.28</v>
      </c>
      <c r="J203" s="356">
        <f>SUM(J182,J193,J200)</f>
        <v>297.06</v>
      </c>
      <c r="K203" s="254">
        <f>SUM(K182,K193,K200)</f>
        <v>2009.9900000000002</v>
      </c>
    </row>
    <row r="204" spans="1:11" ht="14.25" customHeight="1" thickBot="1" x14ac:dyDescent="0.35">
      <c r="A204" s="324"/>
      <c r="B204" s="340"/>
      <c r="C204" s="337">
        <f>4*C203</f>
        <v>260.91999999999996</v>
      </c>
      <c r="D204" s="338">
        <f>9*D203</f>
        <v>462.78000000000003</v>
      </c>
      <c r="E204" s="349">
        <f>4*E203</f>
        <v>1009.0799999999999</v>
      </c>
      <c r="F204" s="342">
        <f>SUM(C204:E204)</f>
        <v>1732.78</v>
      </c>
      <c r="G204" s="345"/>
      <c r="H204" s="346">
        <f>4*H203</f>
        <v>296.23999999999995</v>
      </c>
      <c r="I204" s="338">
        <f>9*I203</f>
        <v>506.52</v>
      </c>
      <c r="J204" s="349">
        <f>4*J203</f>
        <v>1188.24</v>
      </c>
      <c r="K204" s="342">
        <f>SUM(H204:J204)</f>
        <v>1991</v>
      </c>
    </row>
    <row r="205" spans="1:11" ht="14.25" customHeight="1" thickBot="1" x14ac:dyDescent="0.35">
      <c r="A205" s="324"/>
      <c r="B205" s="339"/>
      <c r="C205" s="343">
        <f>C204/F204*100%</f>
        <v>0.1505788386292547</v>
      </c>
      <c r="D205" s="344">
        <f>D204/F204*100%</f>
        <v>0.2670737196874387</v>
      </c>
      <c r="E205" s="351">
        <f>E204/F204*100%</f>
        <v>0.58234744168330654</v>
      </c>
      <c r="F205" s="348"/>
      <c r="G205" s="348"/>
      <c r="H205" s="347">
        <f>H204/K204*100%</f>
        <v>0.14878955298844798</v>
      </c>
      <c r="I205" s="341">
        <f>I204/K204*100%</f>
        <v>0.25440482169763939</v>
      </c>
      <c r="J205" s="350">
        <f>J204/K204*100%</f>
        <v>0.59680562531391257</v>
      </c>
      <c r="K205" s="348"/>
    </row>
    <row r="206" spans="1:11" ht="14.25" customHeight="1" thickBot="1" x14ac:dyDescent="0.35">
      <c r="A206" s="324"/>
      <c r="B206" s="329"/>
      <c r="C206" s="330"/>
      <c r="D206" s="330"/>
      <c r="E206" s="330"/>
      <c r="F206" s="318"/>
      <c r="G206" s="318"/>
      <c r="H206" s="318"/>
      <c r="I206" s="318"/>
      <c r="J206" s="318"/>
      <c r="K206" s="318"/>
    </row>
    <row r="207" spans="1:11" ht="12.75" customHeight="1" thickBot="1" x14ac:dyDescent="0.35">
      <c r="A207" s="81" t="s">
        <v>14</v>
      </c>
      <c r="B207" s="29"/>
      <c r="C207" s="30"/>
      <c r="D207" s="30"/>
      <c r="E207" s="30"/>
      <c r="F207" s="30"/>
      <c r="G207" s="30"/>
      <c r="H207" s="30"/>
      <c r="I207" s="30"/>
      <c r="J207" s="30"/>
      <c r="K207" s="30"/>
    </row>
    <row r="208" spans="1:11" ht="12.75" customHeight="1" thickBot="1" x14ac:dyDescent="0.35">
      <c r="A208" s="14" t="s">
        <v>9</v>
      </c>
      <c r="B208" s="31"/>
      <c r="C208" s="32"/>
      <c r="D208" s="32"/>
      <c r="E208" s="32"/>
      <c r="F208" s="32"/>
      <c r="G208" s="32"/>
      <c r="H208" s="32"/>
      <c r="I208" s="32"/>
      <c r="J208" s="32"/>
      <c r="K208" s="32"/>
    </row>
    <row r="209" spans="1:11" ht="14.25" customHeight="1" x14ac:dyDescent="0.3">
      <c r="A209" s="100" t="s">
        <v>82</v>
      </c>
      <c r="B209" s="159">
        <v>50</v>
      </c>
      <c r="C209" s="157">
        <v>0.55000000000000004</v>
      </c>
      <c r="D209" s="155">
        <v>0.1</v>
      </c>
      <c r="E209" s="158">
        <v>1.9</v>
      </c>
      <c r="F209" s="159">
        <v>11.5</v>
      </c>
      <c r="G209" s="159">
        <v>50</v>
      </c>
      <c r="H209" s="157">
        <v>0.55000000000000004</v>
      </c>
      <c r="I209" s="155">
        <v>0.1</v>
      </c>
      <c r="J209" s="158">
        <v>1.9</v>
      </c>
      <c r="K209" s="159">
        <v>11.5</v>
      </c>
    </row>
    <row r="210" spans="1:11" ht="28.5" customHeight="1" x14ac:dyDescent="0.3">
      <c r="A210" s="100" t="s">
        <v>87</v>
      </c>
      <c r="B210" s="206">
        <v>75</v>
      </c>
      <c r="C210" s="157">
        <v>11</v>
      </c>
      <c r="D210" s="155">
        <v>23.9</v>
      </c>
      <c r="E210" s="158">
        <v>2.7</v>
      </c>
      <c r="F210" s="206">
        <v>270</v>
      </c>
      <c r="G210" s="206">
        <v>100</v>
      </c>
      <c r="H210" s="157">
        <v>16.5</v>
      </c>
      <c r="I210" s="155">
        <v>35.85</v>
      </c>
      <c r="J210" s="158">
        <v>4.05</v>
      </c>
      <c r="K210" s="206">
        <v>405</v>
      </c>
    </row>
    <row r="211" spans="1:11" ht="15.75" customHeight="1" x14ac:dyDescent="0.3">
      <c r="A211" s="100" t="s">
        <v>104</v>
      </c>
      <c r="B211" s="206">
        <v>150</v>
      </c>
      <c r="C211" s="157">
        <v>6.45</v>
      </c>
      <c r="D211" s="155">
        <v>4.2</v>
      </c>
      <c r="E211" s="158">
        <v>35.85</v>
      </c>
      <c r="F211" s="206">
        <v>207</v>
      </c>
      <c r="G211" s="206">
        <v>200</v>
      </c>
      <c r="H211" s="157">
        <v>8.6</v>
      </c>
      <c r="I211" s="155">
        <v>5.6</v>
      </c>
      <c r="J211" s="158">
        <v>47.8</v>
      </c>
      <c r="K211" s="206">
        <v>276</v>
      </c>
    </row>
    <row r="212" spans="1:11" ht="15.75" customHeight="1" thickBot="1" x14ac:dyDescent="0.35">
      <c r="A212" s="100" t="s">
        <v>39</v>
      </c>
      <c r="B212" s="99">
        <v>200</v>
      </c>
      <c r="C212" s="157">
        <v>0.2</v>
      </c>
      <c r="D212" s="155">
        <v>0.06</v>
      </c>
      <c r="E212" s="158">
        <v>15</v>
      </c>
      <c r="F212" s="99">
        <v>56</v>
      </c>
      <c r="G212" s="171">
        <v>200</v>
      </c>
      <c r="H212" s="157">
        <v>0.2</v>
      </c>
      <c r="I212" s="155">
        <v>0.06</v>
      </c>
      <c r="J212" s="158">
        <v>15</v>
      </c>
      <c r="K212" s="99">
        <v>56</v>
      </c>
    </row>
    <row r="213" spans="1:11" ht="15.75" customHeight="1" thickBot="1" x14ac:dyDescent="0.35">
      <c r="A213" s="226" t="s">
        <v>10</v>
      </c>
      <c r="B213" s="99">
        <v>23</v>
      </c>
      <c r="C213" s="157">
        <v>1.79</v>
      </c>
      <c r="D213" s="155">
        <v>0.21</v>
      </c>
      <c r="E213" s="158">
        <v>11.5</v>
      </c>
      <c r="F213" s="189">
        <v>56.35</v>
      </c>
      <c r="G213" s="171">
        <v>23</v>
      </c>
      <c r="H213" s="157">
        <v>1.79</v>
      </c>
      <c r="I213" s="155">
        <v>0.21</v>
      </c>
      <c r="J213" s="158">
        <v>11.5</v>
      </c>
      <c r="K213" s="189">
        <v>56.35</v>
      </c>
    </row>
    <row r="214" spans="1:11" ht="15.75" customHeight="1" thickBot="1" x14ac:dyDescent="0.35">
      <c r="A214" s="204" t="s">
        <v>23</v>
      </c>
      <c r="B214" s="336">
        <v>30</v>
      </c>
      <c r="C214" s="107">
        <v>1.47</v>
      </c>
      <c r="D214" s="108">
        <v>0.3</v>
      </c>
      <c r="E214" s="109">
        <v>13.83</v>
      </c>
      <c r="F214" s="106">
        <v>66</v>
      </c>
      <c r="G214" s="106">
        <v>30</v>
      </c>
      <c r="H214" s="107">
        <v>1.47</v>
      </c>
      <c r="I214" s="108">
        <v>0.3</v>
      </c>
      <c r="J214" s="109">
        <v>13.83</v>
      </c>
      <c r="K214" s="106">
        <v>66</v>
      </c>
    </row>
    <row r="215" spans="1:11" ht="13.5" customHeight="1" thickBot="1" x14ac:dyDescent="0.35">
      <c r="A215" s="10" t="s">
        <v>11</v>
      </c>
      <c r="B215" s="5"/>
      <c r="C215" s="11">
        <f>SUM(C209:C214)</f>
        <v>21.459999999999997</v>
      </c>
      <c r="D215" s="11">
        <f>SUM(D209:D214)</f>
        <v>28.77</v>
      </c>
      <c r="E215" s="11">
        <f>SUM(E209:E214)</f>
        <v>80.78</v>
      </c>
      <c r="F215" s="11">
        <f>SUM(F209:F214)</f>
        <v>666.85</v>
      </c>
      <c r="G215" s="39"/>
      <c r="H215" s="11">
        <f t="shared" ref="H215:J215" si="1">SUM(H209:H214)</f>
        <v>29.109999999999996</v>
      </c>
      <c r="I215" s="11">
        <f t="shared" si="1"/>
        <v>42.120000000000005</v>
      </c>
      <c r="J215" s="11">
        <f t="shared" si="1"/>
        <v>94.08</v>
      </c>
      <c r="K215" s="11">
        <f>SUM(K209:K214)</f>
        <v>870.85</v>
      </c>
    </row>
    <row r="216" spans="1:11" ht="13.5" customHeight="1" thickBot="1" x14ac:dyDescent="0.35">
      <c r="A216" s="10" t="s">
        <v>158</v>
      </c>
      <c r="B216" s="5"/>
      <c r="C216" s="11">
        <f>C215*4</f>
        <v>85.839999999999989</v>
      </c>
      <c r="D216" s="11">
        <f>9*D215</f>
        <v>258.93</v>
      </c>
      <c r="E216" s="11">
        <f>4*E215</f>
        <v>323.12</v>
      </c>
      <c r="F216" s="11">
        <f>SUM(C216:E216)</f>
        <v>667.89</v>
      </c>
      <c r="G216" s="39"/>
      <c r="H216" s="11">
        <f>H215*4</f>
        <v>116.43999999999998</v>
      </c>
      <c r="I216" s="11">
        <f>9*I215</f>
        <v>379.08000000000004</v>
      </c>
      <c r="J216" s="11">
        <f>4*J215</f>
        <v>376.32</v>
      </c>
      <c r="K216" s="11">
        <f>SUM(H216:J216)</f>
        <v>871.84</v>
      </c>
    </row>
    <row r="217" spans="1:11" ht="13.5" customHeight="1" thickBot="1" x14ac:dyDescent="0.35">
      <c r="A217" s="10" t="s">
        <v>153</v>
      </c>
      <c r="B217" s="11">
        <v>2100</v>
      </c>
      <c r="C217" s="11"/>
      <c r="D217" s="11"/>
      <c r="E217" s="11"/>
      <c r="F217" s="297">
        <f>F216/B217*100%</f>
        <v>0.31804285714285713</v>
      </c>
      <c r="G217" s="39">
        <v>2700</v>
      </c>
      <c r="H217" s="11"/>
      <c r="I217" s="11"/>
      <c r="J217" s="11"/>
      <c r="K217" s="297">
        <f>K216/G217*100%</f>
        <v>0.32290370370370369</v>
      </c>
    </row>
    <row r="218" spans="1:11" ht="13.5" customHeight="1" thickBot="1" x14ac:dyDescent="0.35">
      <c r="A218" s="14" t="s">
        <v>12</v>
      </c>
      <c r="B218" s="24"/>
      <c r="C218" s="25"/>
      <c r="D218" s="25"/>
      <c r="E218" s="25"/>
      <c r="F218" s="25"/>
      <c r="G218" s="25"/>
      <c r="H218" s="25"/>
      <c r="I218" s="25"/>
      <c r="J218" s="25"/>
      <c r="K218" s="25"/>
    </row>
    <row r="219" spans="1:11" ht="26.4" x14ac:dyDescent="0.3">
      <c r="A219" s="163" t="s">
        <v>73</v>
      </c>
      <c r="B219" s="159">
        <v>50</v>
      </c>
      <c r="C219" s="157">
        <v>0.45</v>
      </c>
      <c r="D219" s="155">
        <v>5.6</v>
      </c>
      <c r="E219" s="158">
        <v>1.4</v>
      </c>
      <c r="F219" s="159">
        <v>58</v>
      </c>
      <c r="G219" s="159">
        <v>100</v>
      </c>
      <c r="H219" s="157">
        <v>0.9</v>
      </c>
      <c r="I219" s="155">
        <v>11.2</v>
      </c>
      <c r="J219" s="158">
        <v>2.8</v>
      </c>
      <c r="K219" s="159">
        <v>116</v>
      </c>
    </row>
    <row r="220" spans="1:11" ht="25.5" customHeight="1" x14ac:dyDescent="0.3">
      <c r="A220" s="207" t="s">
        <v>132</v>
      </c>
      <c r="B220" s="99">
        <v>200</v>
      </c>
      <c r="C220" s="157">
        <v>6.4</v>
      </c>
      <c r="D220" s="155">
        <v>3.4</v>
      </c>
      <c r="E220" s="158">
        <v>14.6</v>
      </c>
      <c r="F220" s="99">
        <v>114</v>
      </c>
      <c r="G220" s="99">
        <v>200</v>
      </c>
      <c r="H220" s="157">
        <v>6.4</v>
      </c>
      <c r="I220" s="155">
        <v>3.4</v>
      </c>
      <c r="J220" s="158">
        <v>14.6</v>
      </c>
      <c r="K220" s="99">
        <v>114</v>
      </c>
    </row>
    <row r="221" spans="1:11" ht="25.2" customHeight="1" x14ac:dyDescent="0.3">
      <c r="A221" s="208" t="s">
        <v>69</v>
      </c>
      <c r="B221" s="99">
        <v>75</v>
      </c>
      <c r="C221" s="157">
        <v>8.4</v>
      </c>
      <c r="D221" s="155">
        <v>11.85</v>
      </c>
      <c r="E221" s="158">
        <v>1.88</v>
      </c>
      <c r="F221" s="99">
        <v>144</v>
      </c>
      <c r="G221" s="101">
        <v>100</v>
      </c>
      <c r="H221" s="107">
        <v>11.2</v>
      </c>
      <c r="I221" s="108">
        <v>15.8</v>
      </c>
      <c r="J221" s="109">
        <v>2.5</v>
      </c>
      <c r="K221" s="101">
        <v>192</v>
      </c>
    </row>
    <row r="222" spans="1:11" ht="13.5" customHeight="1" x14ac:dyDescent="0.3">
      <c r="A222" s="209" t="s">
        <v>41</v>
      </c>
      <c r="B222" s="189">
        <v>150</v>
      </c>
      <c r="C222" s="157">
        <v>3.15</v>
      </c>
      <c r="D222" s="155">
        <v>4.95</v>
      </c>
      <c r="E222" s="158">
        <v>20.100000000000001</v>
      </c>
      <c r="F222" s="99">
        <v>138</v>
      </c>
      <c r="G222" s="101">
        <v>200</v>
      </c>
      <c r="H222" s="107">
        <v>4.2</v>
      </c>
      <c r="I222" s="108">
        <v>6.6</v>
      </c>
      <c r="J222" s="109">
        <v>26.8</v>
      </c>
      <c r="K222" s="101">
        <v>184</v>
      </c>
    </row>
    <row r="223" spans="1:11" x14ac:dyDescent="0.3">
      <c r="A223" s="100" t="s">
        <v>90</v>
      </c>
      <c r="B223" s="99">
        <v>200</v>
      </c>
      <c r="C223" s="157">
        <v>0.2</v>
      </c>
      <c r="D223" s="155">
        <v>0</v>
      </c>
      <c r="E223" s="158">
        <v>15.38</v>
      </c>
      <c r="F223" s="99">
        <v>61.4</v>
      </c>
      <c r="G223" s="99">
        <v>200</v>
      </c>
      <c r="H223" s="157">
        <v>0.2</v>
      </c>
      <c r="I223" s="155">
        <v>0</v>
      </c>
      <c r="J223" s="158">
        <v>15.38</v>
      </c>
      <c r="K223" s="99">
        <v>61.4</v>
      </c>
    </row>
    <row r="224" spans="1:11" x14ac:dyDescent="0.3">
      <c r="A224" s="88" t="s">
        <v>23</v>
      </c>
      <c r="B224" s="101">
        <v>30</v>
      </c>
      <c r="C224" s="102">
        <v>1.47</v>
      </c>
      <c r="D224" s="103">
        <v>0.3</v>
      </c>
      <c r="E224" s="104">
        <v>13.83</v>
      </c>
      <c r="F224" s="105">
        <v>66</v>
      </c>
      <c r="G224" s="101">
        <v>30</v>
      </c>
      <c r="H224" s="102">
        <v>1.47</v>
      </c>
      <c r="I224" s="103">
        <v>0.3</v>
      </c>
      <c r="J224" s="104">
        <v>13.83</v>
      </c>
      <c r="K224" s="105">
        <v>66</v>
      </c>
    </row>
    <row r="225" spans="1:11" ht="15" thickBot="1" x14ac:dyDescent="0.35">
      <c r="A225" s="88" t="s">
        <v>10</v>
      </c>
      <c r="B225" s="106">
        <v>23</v>
      </c>
      <c r="C225" s="107">
        <v>1.79</v>
      </c>
      <c r="D225" s="108">
        <v>0.21</v>
      </c>
      <c r="E225" s="109">
        <v>11.5</v>
      </c>
      <c r="F225" s="101">
        <v>56.35</v>
      </c>
      <c r="G225" s="106">
        <v>23</v>
      </c>
      <c r="H225" s="107">
        <v>1.79</v>
      </c>
      <c r="I225" s="108">
        <v>0.21</v>
      </c>
      <c r="J225" s="109">
        <v>11.5</v>
      </c>
      <c r="K225" s="106">
        <v>56.35</v>
      </c>
    </row>
    <row r="226" spans="1:11" ht="15" thickBot="1" x14ac:dyDescent="0.35">
      <c r="A226" s="10" t="s">
        <v>11</v>
      </c>
      <c r="B226" s="2"/>
      <c r="C226" s="20">
        <f>SUM(C219:C225)</f>
        <v>21.859999999999996</v>
      </c>
      <c r="D226" s="26">
        <f>SUM(D219:D225)</f>
        <v>26.310000000000002</v>
      </c>
      <c r="E226" s="27">
        <f>SUM(E219:E225)</f>
        <v>78.690000000000012</v>
      </c>
      <c r="F226" s="11">
        <f>SUM(F219:F225)</f>
        <v>637.75</v>
      </c>
      <c r="G226" s="44"/>
      <c r="H226" s="22">
        <f>SUM(H219:H225)</f>
        <v>26.159999999999997</v>
      </c>
      <c r="I226" s="26">
        <f>SUM(I219:I225)</f>
        <v>37.51</v>
      </c>
      <c r="J226" s="27">
        <f>SUM(J219:J225)</f>
        <v>87.410000000000011</v>
      </c>
      <c r="K226" s="21">
        <f>SUM(K219:K225)</f>
        <v>789.75</v>
      </c>
    </row>
    <row r="227" spans="1:11" ht="15" thickBot="1" x14ac:dyDescent="0.35">
      <c r="A227" s="10" t="s">
        <v>159</v>
      </c>
      <c r="B227" s="256"/>
      <c r="C227" s="20">
        <f>C226*4</f>
        <v>87.439999999999984</v>
      </c>
      <c r="D227" s="26">
        <f>9*D226</f>
        <v>236.79000000000002</v>
      </c>
      <c r="E227" s="27">
        <f>4*E226</f>
        <v>314.76000000000005</v>
      </c>
      <c r="F227" s="11">
        <f>SUM(C227:E227)</f>
        <v>638.99</v>
      </c>
      <c r="G227" s="44"/>
      <c r="H227" s="22">
        <f>H226*4</f>
        <v>104.63999999999999</v>
      </c>
      <c r="I227" s="26">
        <f>9*I226</f>
        <v>337.59</v>
      </c>
      <c r="J227" s="27">
        <f>4*J226</f>
        <v>349.64000000000004</v>
      </c>
      <c r="K227" s="21">
        <f>SUM(H227:J227)</f>
        <v>791.87</v>
      </c>
    </row>
    <row r="228" spans="1:11" ht="15" thickBot="1" x14ac:dyDescent="0.35">
      <c r="A228" s="10" t="s">
        <v>153</v>
      </c>
      <c r="B228" s="241">
        <v>2100</v>
      </c>
      <c r="C228" s="20"/>
      <c r="D228" s="26"/>
      <c r="E228" s="27"/>
      <c r="F228" s="297">
        <f>F227/B228*100%</f>
        <v>0.30428095238095237</v>
      </c>
      <c r="G228" s="44">
        <v>2700</v>
      </c>
      <c r="H228" s="22"/>
      <c r="I228" s="26"/>
      <c r="J228" s="27"/>
      <c r="K228" s="298">
        <f>K227/G228*100%</f>
        <v>0.2932851851851852</v>
      </c>
    </row>
    <row r="229" spans="1:11" ht="15" thickBot="1" x14ac:dyDescent="0.35">
      <c r="A229" s="14" t="s">
        <v>15</v>
      </c>
      <c r="B229" s="24"/>
      <c r="C229" s="25"/>
      <c r="D229" s="25"/>
      <c r="E229" s="25"/>
      <c r="F229" s="25"/>
      <c r="G229" s="25"/>
      <c r="H229" s="25"/>
      <c r="I229" s="25"/>
      <c r="J229" s="25"/>
      <c r="K229" s="25"/>
    </row>
    <row r="230" spans="1:11" x14ac:dyDescent="0.3">
      <c r="A230" s="163" t="s">
        <v>78</v>
      </c>
      <c r="B230" s="159">
        <v>50</v>
      </c>
      <c r="C230" s="157">
        <v>3</v>
      </c>
      <c r="D230" s="155">
        <v>2.5</v>
      </c>
      <c r="E230" s="158">
        <v>37.5</v>
      </c>
      <c r="F230" s="159">
        <v>180</v>
      </c>
      <c r="G230" s="159">
        <v>50</v>
      </c>
      <c r="H230" s="157">
        <v>3</v>
      </c>
      <c r="I230" s="155">
        <v>2.5</v>
      </c>
      <c r="J230" s="158">
        <v>37.5</v>
      </c>
      <c r="K230" s="159">
        <v>180</v>
      </c>
    </row>
    <row r="231" spans="1:11" x14ac:dyDescent="0.3">
      <c r="A231" s="210" t="s">
        <v>60</v>
      </c>
      <c r="B231" s="99">
        <v>200</v>
      </c>
      <c r="C231" s="157">
        <v>0.14000000000000001</v>
      </c>
      <c r="D231" s="155">
        <v>0.02</v>
      </c>
      <c r="E231" s="158">
        <v>19.8</v>
      </c>
      <c r="F231" s="99">
        <v>80</v>
      </c>
      <c r="G231" s="99">
        <v>200</v>
      </c>
      <c r="H231" s="157">
        <v>0.14000000000000001</v>
      </c>
      <c r="I231" s="155">
        <v>0.02</v>
      </c>
      <c r="J231" s="158">
        <v>19.8</v>
      </c>
      <c r="K231" s="99">
        <v>80</v>
      </c>
    </row>
    <row r="232" spans="1:11" ht="14.25" customHeight="1" thickBot="1" x14ac:dyDescent="0.35">
      <c r="A232" s="163" t="s">
        <v>30</v>
      </c>
      <c r="B232" s="171">
        <v>150</v>
      </c>
      <c r="C232" s="157">
        <v>0.6</v>
      </c>
      <c r="D232" s="155">
        <v>0.6</v>
      </c>
      <c r="E232" s="158">
        <v>14.7</v>
      </c>
      <c r="F232" s="99">
        <v>67.5</v>
      </c>
      <c r="G232" s="171">
        <v>150</v>
      </c>
      <c r="H232" s="157">
        <v>0.6</v>
      </c>
      <c r="I232" s="155">
        <v>0.6</v>
      </c>
      <c r="J232" s="158">
        <v>14.7</v>
      </c>
      <c r="K232" s="99">
        <v>67.5</v>
      </c>
    </row>
    <row r="233" spans="1:11" ht="12.75" customHeight="1" thickBot="1" x14ac:dyDescent="0.35">
      <c r="A233" s="16" t="s">
        <v>11</v>
      </c>
      <c r="B233" s="5"/>
      <c r="C233" s="6">
        <f>SUM(C230:C232)</f>
        <v>3.74</v>
      </c>
      <c r="D233" s="7">
        <f>SUM(D230:D232)</f>
        <v>3.12</v>
      </c>
      <c r="E233" s="8">
        <f>SUM(E230:E232)</f>
        <v>72</v>
      </c>
      <c r="F233" s="11">
        <f>SUM(F230:F232)</f>
        <v>327.5</v>
      </c>
      <c r="G233" s="54"/>
      <c r="H233" s="6">
        <f>SUM(H230:H232)</f>
        <v>3.74</v>
      </c>
      <c r="I233" s="7">
        <f>SUM(I230:I232)</f>
        <v>3.12</v>
      </c>
      <c r="J233" s="8">
        <f>SUM(J230:J232)</f>
        <v>72</v>
      </c>
      <c r="K233" s="11">
        <f>SUM(K230:K232)</f>
        <v>327.5</v>
      </c>
    </row>
    <row r="234" spans="1:11" ht="12.75" customHeight="1" thickBot="1" x14ac:dyDescent="0.35">
      <c r="A234" s="263" t="s">
        <v>160</v>
      </c>
      <c r="B234" s="19"/>
      <c r="C234" s="45">
        <f>C233*4</f>
        <v>14.96</v>
      </c>
      <c r="D234" s="45">
        <f>9*D233</f>
        <v>28.080000000000002</v>
      </c>
      <c r="E234" s="45">
        <f>4*E233</f>
        <v>288</v>
      </c>
      <c r="F234" s="21">
        <f>SUM(C234:E234)</f>
        <v>331.04</v>
      </c>
      <c r="G234" s="370"/>
      <c r="H234" s="45">
        <f>H233*4</f>
        <v>14.96</v>
      </c>
      <c r="I234" s="45">
        <f>9*I233</f>
        <v>28.080000000000002</v>
      </c>
      <c r="J234" s="45">
        <f>4*J233</f>
        <v>288</v>
      </c>
      <c r="K234" s="21">
        <f>SUM(H234:J234)</f>
        <v>331.04</v>
      </c>
    </row>
    <row r="235" spans="1:11" ht="12.75" customHeight="1" thickBot="1" x14ac:dyDescent="0.35">
      <c r="A235" s="263" t="s">
        <v>153</v>
      </c>
      <c r="B235" s="21">
        <v>2100</v>
      </c>
      <c r="C235" s="45"/>
      <c r="D235" s="45"/>
      <c r="E235" s="45"/>
      <c r="F235" s="298">
        <f>F234/B235*100%</f>
        <v>0.15763809523809524</v>
      </c>
      <c r="G235" s="44">
        <v>2700</v>
      </c>
      <c r="H235" s="45"/>
      <c r="I235" s="45"/>
      <c r="J235" s="45"/>
      <c r="K235" s="298">
        <f>K234/G235*100%</f>
        <v>0.12260740740740741</v>
      </c>
    </row>
    <row r="236" spans="1:11" ht="12.75" customHeight="1" thickBot="1" x14ac:dyDescent="0.35">
      <c r="A236" s="14" t="s">
        <v>13</v>
      </c>
      <c r="B236" s="28"/>
      <c r="C236" s="21">
        <f>SUM(C215,C226,C233)</f>
        <v>47.059999999999995</v>
      </c>
      <c r="D236" s="21">
        <f>SUM(D215,D226,D233)</f>
        <v>58.199999999999996</v>
      </c>
      <c r="E236" s="21">
        <f>SUM(E215,E226,E233)</f>
        <v>231.47000000000003</v>
      </c>
      <c r="F236" s="21">
        <f>SUM(F215,F226,F233)</f>
        <v>1632.1</v>
      </c>
      <c r="G236" s="21"/>
      <c r="H236" s="21">
        <f>SUM(H215,H226,H233)</f>
        <v>59.01</v>
      </c>
      <c r="I236" s="21">
        <f>SUM(I215,I226,I233)</f>
        <v>82.75</v>
      </c>
      <c r="J236" s="21">
        <f>SUM(J215,J226,J233)</f>
        <v>253.49</v>
      </c>
      <c r="K236" s="21">
        <f>SUM(K215,K226,K233)</f>
        <v>1988.1</v>
      </c>
    </row>
    <row r="237" spans="1:11" ht="12.75" customHeight="1" thickBot="1" x14ac:dyDescent="0.35">
      <c r="A237" s="324"/>
      <c r="B237" s="315"/>
      <c r="C237" s="319">
        <f>4*C236</f>
        <v>188.23999999999998</v>
      </c>
      <c r="D237" s="319">
        <f>9*D236</f>
        <v>523.79999999999995</v>
      </c>
      <c r="E237" s="319">
        <f>4*E236</f>
        <v>925.88000000000011</v>
      </c>
      <c r="F237" s="319">
        <f>SUM(C237:E237)</f>
        <v>1637.92</v>
      </c>
      <c r="G237" s="319"/>
      <c r="H237" s="319">
        <f>4*H236</f>
        <v>236.04</v>
      </c>
      <c r="I237" s="319">
        <f>9*I236</f>
        <v>744.75</v>
      </c>
      <c r="J237" s="319">
        <f>4*J236</f>
        <v>1013.96</v>
      </c>
      <c r="K237" s="319">
        <f>SUM(H237:J237)</f>
        <v>1994.75</v>
      </c>
    </row>
    <row r="238" spans="1:11" ht="12.75" customHeight="1" thickBot="1" x14ac:dyDescent="0.35">
      <c r="A238" s="48"/>
      <c r="B238" s="40"/>
      <c r="C238" s="41">
        <f>C237/F237*100%</f>
        <v>0.11492624792419652</v>
      </c>
      <c r="D238" s="42">
        <f>D237/F237*100%</f>
        <v>0.31979583862459698</v>
      </c>
      <c r="E238" s="43">
        <f>E237/F237*100%</f>
        <v>0.56527791345120648</v>
      </c>
      <c r="F238" s="40"/>
      <c r="G238" s="40"/>
      <c r="H238" s="41">
        <f>H237/K237*100%</f>
        <v>0.11833061787191378</v>
      </c>
      <c r="I238" s="42">
        <f>I237/K237*100%</f>
        <v>0.3733550570246898</v>
      </c>
      <c r="J238" s="43">
        <f>J237/K237*100%</f>
        <v>0.50831432510339647</v>
      </c>
      <c r="K238" s="40"/>
    </row>
    <row r="239" spans="1:11" ht="15" thickBot="1" x14ac:dyDescent="0.35">
      <c r="A239" s="81" t="s">
        <v>16</v>
      </c>
      <c r="B239" s="29"/>
      <c r="C239" s="30"/>
      <c r="D239" s="30"/>
      <c r="E239" s="30"/>
      <c r="F239" s="30"/>
      <c r="G239" s="30"/>
      <c r="H239" s="30"/>
      <c r="I239" s="30"/>
      <c r="J239" s="30"/>
      <c r="K239" s="30"/>
    </row>
    <row r="240" spans="1:11" ht="15" thickBot="1" x14ac:dyDescent="0.35">
      <c r="A240" s="14" t="s">
        <v>9</v>
      </c>
      <c r="B240" s="31"/>
      <c r="C240" s="32"/>
      <c r="D240" s="32"/>
      <c r="E240" s="32"/>
      <c r="F240" s="32"/>
      <c r="G240" s="32"/>
      <c r="H240" s="32"/>
      <c r="I240" s="32"/>
      <c r="J240" s="32"/>
      <c r="K240" s="32"/>
    </row>
    <row r="241" spans="1:11" ht="15.75" customHeight="1" x14ac:dyDescent="0.3">
      <c r="A241" s="164" t="s">
        <v>133</v>
      </c>
      <c r="B241" s="159">
        <v>50</v>
      </c>
      <c r="C241" s="157">
        <v>4.0999999999999996</v>
      </c>
      <c r="D241" s="155">
        <v>7.95</v>
      </c>
      <c r="E241" s="158">
        <v>1.6</v>
      </c>
      <c r="F241" s="159">
        <v>92.6</v>
      </c>
      <c r="G241" s="159">
        <v>100</v>
      </c>
      <c r="H241" s="157">
        <v>8.1999999999999993</v>
      </c>
      <c r="I241" s="155">
        <v>15.9</v>
      </c>
      <c r="J241" s="158">
        <v>3.2</v>
      </c>
      <c r="K241" s="159">
        <v>185.2</v>
      </c>
    </row>
    <row r="242" spans="1:11" x14ac:dyDescent="0.3">
      <c r="A242" s="164" t="s">
        <v>105</v>
      </c>
      <c r="B242" s="206" t="s">
        <v>106</v>
      </c>
      <c r="C242" s="157">
        <v>14.1</v>
      </c>
      <c r="D242" s="155">
        <v>20.3</v>
      </c>
      <c r="E242" s="158">
        <v>1.9</v>
      </c>
      <c r="F242" s="206">
        <v>247</v>
      </c>
      <c r="G242" s="206" t="s">
        <v>106</v>
      </c>
      <c r="H242" s="157">
        <v>14.1</v>
      </c>
      <c r="I242" s="155">
        <v>20.3</v>
      </c>
      <c r="J242" s="158">
        <v>1.9</v>
      </c>
      <c r="K242" s="206">
        <v>247</v>
      </c>
    </row>
    <row r="243" spans="1:11" ht="15" hidden="1" x14ac:dyDescent="0.25">
      <c r="A243" s="164"/>
      <c r="B243" s="206"/>
      <c r="C243" s="157"/>
      <c r="D243" s="155"/>
      <c r="E243" s="158"/>
      <c r="F243" s="206"/>
      <c r="G243" s="206"/>
      <c r="H243" s="157"/>
      <c r="I243" s="155"/>
      <c r="J243" s="158"/>
      <c r="K243" s="206"/>
    </row>
    <row r="244" spans="1:11" ht="23.25" customHeight="1" x14ac:dyDescent="0.3">
      <c r="A244" s="88" t="s">
        <v>77</v>
      </c>
      <c r="B244" s="99">
        <v>200</v>
      </c>
      <c r="C244" s="157">
        <v>5.2</v>
      </c>
      <c r="D244" s="155">
        <v>4.46</v>
      </c>
      <c r="E244" s="158">
        <v>21.22</v>
      </c>
      <c r="F244" s="99">
        <v>166.8</v>
      </c>
      <c r="G244" s="99">
        <v>200</v>
      </c>
      <c r="H244" s="157">
        <v>5.2</v>
      </c>
      <c r="I244" s="155">
        <v>4.46</v>
      </c>
      <c r="J244" s="158">
        <v>21.22</v>
      </c>
      <c r="K244" s="99">
        <v>166.8</v>
      </c>
    </row>
    <row r="245" spans="1:11" ht="22.5" customHeight="1" thickBot="1" x14ac:dyDescent="0.35">
      <c r="A245" s="88" t="s">
        <v>97</v>
      </c>
      <c r="B245" s="138">
        <v>75</v>
      </c>
      <c r="C245" s="119">
        <v>4.88</v>
      </c>
      <c r="D245" s="120">
        <v>4.7300000000000004</v>
      </c>
      <c r="E245" s="121">
        <v>24.95</v>
      </c>
      <c r="F245" s="138">
        <v>213.75</v>
      </c>
      <c r="G245" s="119">
        <v>75</v>
      </c>
      <c r="H245" s="120">
        <v>4.88</v>
      </c>
      <c r="I245" s="121">
        <v>4.7300000000000004</v>
      </c>
      <c r="J245" s="89">
        <v>24.95</v>
      </c>
      <c r="K245" s="89">
        <v>213.75</v>
      </c>
    </row>
    <row r="246" spans="1:11" ht="19.5" customHeight="1" thickBot="1" x14ac:dyDescent="0.35">
      <c r="A246" s="88" t="s">
        <v>23</v>
      </c>
      <c r="B246" s="89">
        <v>30</v>
      </c>
      <c r="C246" s="90">
        <v>1.47</v>
      </c>
      <c r="D246" s="91">
        <v>0.3</v>
      </c>
      <c r="E246" s="92">
        <v>13.83</v>
      </c>
      <c r="F246" s="93">
        <v>66</v>
      </c>
      <c r="G246" s="89">
        <v>30</v>
      </c>
      <c r="H246" s="90">
        <v>1.47</v>
      </c>
      <c r="I246" s="91">
        <v>0.3</v>
      </c>
      <c r="J246" s="92">
        <v>13.83</v>
      </c>
      <c r="K246" s="93">
        <v>66</v>
      </c>
    </row>
    <row r="247" spans="1:11" ht="15" thickBot="1" x14ac:dyDescent="0.35">
      <c r="A247" s="10" t="s">
        <v>11</v>
      </c>
      <c r="B247" s="5"/>
      <c r="C247" s="20">
        <f>SUM(C241:C246)</f>
        <v>29.749999999999996</v>
      </c>
      <c r="D247" s="20">
        <f>SUM(D241:D246)</f>
        <v>37.739999999999995</v>
      </c>
      <c r="E247" s="45">
        <f>SUM(E241:E246)</f>
        <v>63.5</v>
      </c>
      <c r="F247" s="11">
        <f>SUM(F241:F246)</f>
        <v>786.15000000000009</v>
      </c>
      <c r="G247" s="44"/>
      <c r="H247" s="22">
        <f>SUM(H241:H246)</f>
        <v>33.849999999999994</v>
      </c>
      <c r="I247" s="22">
        <f>SUM(I241:I246)</f>
        <v>45.69</v>
      </c>
      <c r="J247" s="23">
        <f>SUM(J241:J246)</f>
        <v>65.099999999999994</v>
      </c>
      <c r="K247" s="21">
        <f>SUM(K241:K246)</f>
        <v>878.75</v>
      </c>
    </row>
    <row r="248" spans="1:11" ht="15" thickBot="1" x14ac:dyDescent="0.35">
      <c r="A248" s="10" t="s">
        <v>158</v>
      </c>
      <c r="B248" s="5"/>
      <c r="C248" s="20">
        <f>C247*4</f>
        <v>118.99999999999999</v>
      </c>
      <c r="D248" s="20">
        <f>9*D247</f>
        <v>339.65999999999997</v>
      </c>
      <c r="E248" s="45">
        <f>4*E247</f>
        <v>254</v>
      </c>
      <c r="F248" s="11">
        <f>SUM(C248:E248)</f>
        <v>712.66</v>
      </c>
      <c r="G248" s="44"/>
      <c r="H248" s="22">
        <f>H247*4</f>
        <v>135.39999999999998</v>
      </c>
      <c r="I248" s="22">
        <f>9*I247</f>
        <v>411.21</v>
      </c>
      <c r="J248" s="23">
        <f>4*J247</f>
        <v>260.39999999999998</v>
      </c>
      <c r="K248" s="21">
        <f>SUM(H248:J248)</f>
        <v>807.00999999999988</v>
      </c>
    </row>
    <row r="249" spans="1:11" ht="15" thickBot="1" x14ac:dyDescent="0.35">
      <c r="A249" s="10" t="s">
        <v>153</v>
      </c>
      <c r="B249" s="11">
        <v>2100</v>
      </c>
      <c r="C249" s="20"/>
      <c r="D249" s="20"/>
      <c r="E249" s="45"/>
      <c r="F249" s="297">
        <f>F248/B249*100%</f>
        <v>0.33936190476190475</v>
      </c>
      <c r="G249" s="44">
        <v>2700</v>
      </c>
      <c r="H249" s="22"/>
      <c r="I249" s="22"/>
      <c r="J249" s="23"/>
      <c r="K249" s="298">
        <f>K248/G249*100%</f>
        <v>0.29889259259259254</v>
      </c>
    </row>
    <row r="250" spans="1:11" ht="15" thickBot="1" x14ac:dyDescent="0.35">
      <c r="A250" s="10" t="s">
        <v>12</v>
      </c>
      <c r="B250" s="18"/>
      <c r="C250" s="24"/>
      <c r="D250" s="25"/>
      <c r="E250" s="25"/>
      <c r="F250" s="25"/>
      <c r="G250" s="25"/>
      <c r="H250" s="25"/>
      <c r="I250" s="25"/>
      <c r="J250" s="25"/>
      <c r="K250" s="25"/>
    </row>
    <row r="251" spans="1:11" ht="20.25" customHeight="1" x14ac:dyDescent="0.3">
      <c r="A251" s="163" t="s">
        <v>81</v>
      </c>
      <c r="B251" s="159">
        <v>50</v>
      </c>
      <c r="C251" s="157">
        <v>0.55000000000000004</v>
      </c>
      <c r="D251" s="155">
        <v>0.1</v>
      </c>
      <c r="E251" s="158">
        <v>1.9</v>
      </c>
      <c r="F251" s="159">
        <v>11.5</v>
      </c>
      <c r="G251" s="159">
        <v>50</v>
      </c>
      <c r="H251" s="157">
        <v>0.55000000000000004</v>
      </c>
      <c r="I251" s="155">
        <v>0.1</v>
      </c>
      <c r="J251" s="158">
        <v>1.9</v>
      </c>
      <c r="K251" s="159">
        <v>11.5</v>
      </c>
    </row>
    <row r="252" spans="1:11" ht="26.4" x14ac:dyDescent="0.3">
      <c r="A252" s="211" t="s">
        <v>74</v>
      </c>
      <c r="B252" s="89" t="s">
        <v>91</v>
      </c>
      <c r="C252" s="119">
        <v>1.61</v>
      </c>
      <c r="D252" s="120">
        <v>5.2</v>
      </c>
      <c r="E252" s="121">
        <v>12.02</v>
      </c>
      <c r="F252" s="89">
        <v>99.84</v>
      </c>
      <c r="G252" s="89" t="s">
        <v>91</v>
      </c>
      <c r="H252" s="119">
        <v>1.61</v>
      </c>
      <c r="I252" s="120">
        <v>5.2</v>
      </c>
      <c r="J252" s="121">
        <v>12.02</v>
      </c>
      <c r="K252" s="89">
        <v>99.84</v>
      </c>
    </row>
    <row r="253" spans="1:11" x14ac:dyDescent="0.3">
      <c r="A253" s="164" t="s">
        <v>148</v>
      </c>
      <c r="B253" s="206">
        <v>50</v>
      </c>
      <c r="C253" s="167">
        <v>16.350000000000001</v>
      </c>
      <c r="D253" s="168">
        <v>5</v>
      </c>
      <c r="E253" s="169">
        <v>0.3</v>
      </c>
      <c r="F253" s="206">
        <v>114.3</v>
      </c>
      <c r="G253" s="206">
        <v>75</v>
      </c>
      <c r="H253" s="167">
        <v>24.53</v>
      </c>
      <c r="I253" s="168">
        <v>7.95</v>
      </c>
      <c r="J253" s="169">
        <v>0.45</v>
      </c>
      <c r="K253" s="206">
        <v>171.45</v>
      </c>
    </row>
    <row r="254" spans="1:11" ht="15.75" customHeight="1" x14ac:dyDescent="0.3">
      <c r="A254" s="211" t="s">
        <v>134</v>
      </c>
      <c r="B254" s="99">
        <v>150</v>
      </c>
      <c r="C254" s="157">
        <v>3.6</v>
      </c>
      <c r="D254" s="155">
        <v>3.9</v>
      </c>
      <c r="E254" s="158">
        <v>35.700000000000003</v>
      </c>
      <c r="F254" s="99">
        <v>192</v>
      </c>
      <c r="G254" s="99">
        <v>150</v>
      </c>
      <c r="H254" s="157">
        <v>3.6</v>
      </c>
      <c r="I254" s="155">
        <v>3.9</v>
      </c>
      <c r="J254" s="158">
        <v>35.700000000000003</v>
      </c>
      <c r="K254" s="99">
        <v>192</v>
      </c>
    </row>
    <row r="255" spans="1:11" x14ac:dyDescent="0.3">
      <c r="A255" s="211" t="s">
        <v>135</v>
      </c>
      <c r="B255" s="89">
        <v>200</v>
      </c>
      <c r="C255" s="157">
        <v>0</v>
      </c>
      <c r="D255" s="155">
        <v>0</v>
      </c>
      <c r="E255" s="158">
        <v>77</v>
      </c>
      <c r="F255" s="99">
        <v>264</v>
      </c>
      <c r="G255" s="89">
        <v>200</v>
      </c>
      <c r="H255" s="157">
        <v>0</v>
      </c>
      <c r="I255" s="155">
        <v>0</v>
      </c>
      <c r="J255" s="158">
        <v>77</v>
      </c>
      <c r="K255" s="99">
        <v>264</v>
      </c>
    </row>
    <row r="256" spans="1:11" ht="12.6" customHeight="1" x14ac:dyDescent="0.3">
      <c r="A256" s="211" t="s">
        <v>23</v>
      </c>
      <c r="B256" s="101">
        <v>30</v>
      </c>
      <c r="C256" s="102">
        <v>1.47</v>
      </c>
      <c r="D256" s="103">
        <v>0.3</v>
      </c>
      <c r="E256" s="104">
        <v>13.83</v>
      </c>
      <c r="F256" s="105">
        <v>66</v>
      </c>
      <c r="G256" s="101">
        <v>30</v>
      </c>
      <c r="H256" s="102">
        <v>1.47</v>
      </c>
      <c r="I256" s="103">
        <v>0.3</v>
      </c>
      <c r="J256" s="104">
        <v>13.83</v>
      </c>
      <c r="K256" s="105">
        <v>66</v>
      </c>
    </row>
    <row r="257" spans="1:11" ht="15" thickBot="1" x14ac:dyDescent="0.35">
      <c r="A257" s="211" t="s">
        <v>10</v>
      </c>
      <c r="B257" s="106">
        <v>23</v>
      </c>
      <c r="C257" s="107">
        <v>1.79</v>
      </c>
      <c r="D257" s="108">
        <v>0.21</v>
      </c>
      <c r="E257" s="109">
        <v>11.5</v>
      </c>
      <c r="F257" s="101">
        <v>56.35</v>
      </c>
      <c r="G257" s="106">
        <v>23</v>
      </c>
      <c r="H257" s="107">
        <v>1.79</v>
      </c>
      <c r="I257" s="108">
        <v>0.21</v>
      </c>
      <c r="J257" s="109">
        <v>11.5</v>
      </c>
      <c r="K257" s="106">
        <v>56.35</v>
      </c>
    </row>
    <row r="258" spans="1:11" ht="15" thickBot="1" x14ac:dyDescent="0.35">
      <c r="A258" s="10" t="s">
        <v>11</v>
      </c>
      <c r="B258" s="5"/>
      <c r="C258" s="6">
        <f>SUM(C251:C257)</f>
        <v>25.37</v>
      </c>
      <c r="D258" s="7">
        <f>SUM(D251:D257)</f>
        <v>14.710000000000003</v>
      </c>
      <c r="E258" s="8">
        <f>SUM(E251:E257)</f>
        <v>152.25</v>
      </c>
      <c r="F258" s="11">
        <f>SUM(F251:F257)</f>
        <v>803.99</v>
      </c>
      <c r="G258" s="39"/>
      <c r="H258" s="12">
        <f>SUM(H251:H257)</f>
        <v>33.550000000000004</v>
      </c>
      <c r="I258" s="7">
        <f>SUM(I251:I257)</f>
        <v>17.66</v>
      </c>
      <c r="J258" s="8">
        <f>SUM(J251:J257)</f>
        <v>152.4</v>
      </c>
      <c r="K258" s="11">
        <f>SUM(K251:K257)</f>
        <v>861.14</v>
      </c>
    </row>
    <row r="259" spans="1:11" ht="15" thickBot="1" x14ac:dyDescent="0.35">
      <c r="A259" s="14" t="s">
        <v>159</v>
      </c>
      <c r="B259" s="5"/>
      <c r="C259" s="6">
        <f>C258*4</f>
        <v>101.48</v>
      </c>
      <c r="D259" s="7">
        <f>9*D258</f>
        <v>132.39000000000001</v>
      </c>
      <c r="E259" s="8">
        <f>4*E258</f>
        <v>609</v>
      </c>
      <c r="F259" s="11">
        <f>SUM(C259:E259)</f>
        <v>842.87</v>
      </c>
      <c r="G259" s="39"/>
      <c r="H259" s="12">
        <f>H258*4</f>
        <v>134.20000000000002</v>
      </c>
      <c r="I259" s="7">
        <f>9*I258</f>
        <v>158.94</v>
      </c>
      <c r="J259" s="8">
        <f>4*J258</f>
        <v>609.6</v>
      </c>
      <c r="K259" s="11">
        <f>SUM(H259:J259)</f>
        <v>902.74</v>
      </c>
    </row>
    <row r="260" spans="1:11" ht="15" thickBot="1" x14ac:dyDescent="0.35">
      <c r="A260" s="14" t="s">
        <v>153</v>
      </c>
      <c r="B260" s="5">
        <v>2100</v>
      </c>
      <c r="C260" s="6"/>
      <c r="D260" s="7"/>
      <c r="E260" s="8"/>
      <c r="F260" s="297">
        <f>F259/B260*100%</f>
        <v>0.40136666666666665</v>
      </c>
      <c r="G260" s="39">
        <v>2700</v>
      </c>
      <c r="H260" s="12"/>
      <c r="I260" s="7"/>
      <c r="J260" s="8"/>
      <c r="K260" s="297">
        <f>K259/G260*100%</f>
        <v>0.33434814814814817</v>
      </c>
    </row>
    <row r="261" spans="1:11" ht="15" thickBot="1" x14ac:dyDescent="0.35">
      <c r="A261" s="14" t="s">
        <v>15</v>
      </c>
      <c r="B261" s="24"/>
      <c r="C261" s="25"/>
      <c r="D261" s="25"/>
      <c r="E261" s="25"/>
      <c r="F261" s="25"/>
      <c r="G261" s="25"/>
      <c r="H261" s="25"/>
      <c r="I261" s="25"/>
      <c r="J261" s="25"/>
      <c r="K261" s="25"/>
    </row>
    <row r="262" spans="1:11" ht="15.75" customHeight="1" x14ac:dyDescent="0.3">
      <c r="A262" s="210" t="s">
        <v>21</v>
      </c>
      <c r="B262" s="159">
        <v>30</v>
      </c>
      <c r="C262" s="157">
        <v>0</v>
      </c>
      <c r="D262" s="155">
        <v>0.15</v>
      </c>
      <c r="E262" s="158">
        <v>11.64</v>
      </c>
      <c r="F262" s="159">
        <v>45.3</v>
      </c>
      <c r="G262" s="159">
        <v>60</v>
      </c>
      <c r="H262" s="157">
        <v>0</v>
      </c>
      <c r="I262" s="155">
        <v>0.3</v>
      </c>
      <c r="J262" s="158">
        <v>23.28</v>
      </c>
      <c r="K262" s="159">
        <v>60.4</v>
      </c>
    </row>
    <row r="263" spans="1:11" ht="17.25" customHeight="1" x14ac:dyDescent="0.3">
      <c r="A263" s="210" t="s">
        <v>136</v>
      </c>
      <c r="B263" s="206">
        <v>200</v>
      </c>
      <c r="C263" s="167">
        <v>10</v>
      </c>
      <c r="D263" s="168">
        <v>3</v>
      </c>
      <c r="E263" s="169">
        <v>17</v>
      </c>
      <c r="F263" s="206">
        <v>140</v>
      </c>
      <c r="G263" s="206">
        <v>200</v>
      </c>
      <c r="H263" s="167">
        <v>10</v>
      </c>
      <c r="I263" s="168">
        <v>3</v>
      </c>
      <c r="J263" s="169">
        <v>17</v>
      </c>
      <c r="K263" s="206">
        <v>140</v>
      </c>
    </row>
    <row r="264" spans="1:11" ht="17.25" customHeight="1" thickBot="1" x14ac:dyDescent="0.35">
      <c r="A264" s="137" t="s">
        <v>30</v>
      </c>
      <c r="B264" s="171">
        <v>150</v>
      </c>
      <c r="C264" s="157">
        <v>0.6</v>
      </c>
      <c r="D264" s="155">
        <v>0.45</v>
      </c>
      <c r="E264" s="158">
        <v>14.25</v>
      </c>
      <c r="F264" s="99">
        <v>63</v>
      </c>
      <c r="G264" s="171">
        <v>150</v>
      </c>
      <c r="H264" s="157">
        <v>0.6</v>
      </c>
      <c r="I264" s="155">
        <v>0.45</v>
      </c>
      <c r="J264" s="158">
        <v>14.25</v>
      </c>
      <c r="K264" s="99">
        <v>63</v>
      </c>
    </row>
    <row r="265" spans="1:11" ht="15" thickBot="1" x14ac:dyDescent="0.35">
      <c r="A265" s="16" t="s">
        <v>11</v>
      </c>
      <c r="B265" s="5"/>
      <c r="C265" s="6">
        <f>SUM(C262:C264)</f>
        <v>10.6</v>
      </c>
      <c r="D265" s="7">
        <f>SUM(D262:D264)</f>
        <v>3.6</v>
      </c>
      <c r="E265" s="8">
        <f>SUM(E262:E264)</f>
        <v>42.89</v>
      </c>
      <c r="F265" s="11">
        <f>SUM(F262:F264)</f>
        <v>248.3</v>
      </c>
      <c r="G265" s="54"/>
      <c r="H265" s="6">
        <f>SUM(H262:H264)</f>
        <v>10.6</v>
      </c>
      <c r="I265" s="7">
        <f>SUM(I262:I264)</f>
        <v>3.75</v>
      </c>
      <c r="J265" s="8">
        <f>SUM(J262:J264)</f>
        <v>54.53</v>
      </c>
      <c r="K265" s="11">
        <f>SUM(K262:K264)</f>
        <v>263.39999999999998</v>
      </c>
    </row>
    <row r="266" spans="1:11" ht="15" thickBot="1" x14ac:dyDescent="0.35">
      <c r="A266" s="263" t="s">
        <v>160</v>
      </c>
      <c r="B266" s="5"/>
      <c r="C266" s="6">
        <f>C265*4</f>
        <v>42.4</v>
      </c>
      <c r="D266" s="7">
        <f>9*D265</f>
        <v>32.4</v>
      </c>
      <c r="E266" s="8">
        <f>4*E265</f>
        <v>171.56</v>
      </c>
      <c r="F266" s="11">
        <f>SUM(C266:E266)</f>
        <v>246.36</v>
      </c>
      <c r="G266" s="358"/>
      <c r="H266" s="6">
        <f>H265*4</f>
        <v>42.4</v>
      </c>
      <c r="I266" s="7">
        <f>9*I265</f>
        <v>33.75</v>
      </c>
      <c r="J266" s="8">
        <f>4*J265</f>
        <v>218.12</v>
      </c>
      <c r="K266" s="11">
        <f>SUM(H266:J266)</f>
        <v>294.27</v>
      </c>
    </row>
    <row r="267" spans="1:11" ht="15" thickBot="1" x14ac:dyDescent="0.35">
      <c r="A267" s="263" t="s">
        <v>153</v>
      </c>
      <c r="B267" s="5">
        <v>2100</v>
      </c>
      <c r="C267" s="6"/>
      <c r="D267" s="7"/>
      <c r="E267" s="8"/>
      <c r="F267" s="297">
        <f>F266/B267*100%</f>
        <v>0.11731428571428572</v>
      </c>
      <c r="G267" s="358">
        <v>2700</v>
      </c>
      <c r="H267" s="6"/>
      <c r="I267" s="7"/>
      <c r="J267" s="8"/>
      <c r="K267" s="297">
        <f>K266/G267*100%</f>
        <v>0.10898888888888889</v>
      </c>
    </row>
    <row r="268" spans="1:11" ht="15" thickBot="1" x14ac:dyDescent="0.35">
      <c r="A268" s="14" t="s">
        <v>13</v>
      </c>
      <c r="B268" s="28"/>
      <c r="C268" s="21">
        <f>SUM(C247,C258,C265)</f>
        <v>65.72</v>
      </c>
      <c r="D268" s="21">
        <f>SUM(D247,D258,D265)</f>
        <v>56.05</v>
      </c>
      <c r="E268" s="21">
        <f>SUM(E247,E258,E265)</f>
        <v>258.64</v>
      </c>
      <c r="F268" s="21">
        <f>SUM(F247,F258,F265)</f>
        <v>1838.44</v>
      </c>
      <c r="G268" s="21"/>
      <c r="H268" s="21">
        <f>SUM(H247,H258,H265)</f>
        <v>78</v>
      </c>
      <c r="I268" s="21">
        <f>SUM(I247,I258,I265)</f>
        <v>67.099999999999994</v>
      </c>
      <c r="J268" s="21">
        <f>SUM(J247,J258,J265)</f>
        <v>272.02999999999997</v>
      </c>
      <c r="K268" s="21">
        <f>SUM(K247,K258,K265)</f>
        <v>2003.29</v>
      </c>
    </row>
    <row r="269" spans="1:11" ht="15" thickBot="1" x14ac:dyDescent="0.35">
      <c r="A269" s="47"/>
      <c r="B269" s="40"/>
      <c r="C269" s="332">
        <f>4*C268</f>
        <v>262.88</v>
      </c>
      <c r="D269" s="333">
        <f>9*D268</f>
        <v>504.45</v>
      </c>
      <c r="E269" s="334">
        <f>4*E268</f>
        <v>1034.56</v>
      </c>
      <c r="F269" s="335">
        <f>SUM(C269:E269)</f>
        <v>1801.8899999999999</v>
      </c>
      <c r="G269" s="335"/>
      <c r="H269" s="332">
        <f>4*H268</f>
        <v>312</v>
      </c>
      <c r="I269" s="333">
        <f>9*I268</f>
        <v>603.9</v>
      </c>
      <c r="J269" s="334">
        <f>4*J268</f>
        <v>1088.1199999999999</v>
      </c>
      <c r="K269" s="335">
        <f>SUM(H269:J269)</f>
        <v>2004.02</v>
      </c>
    </row>
    <row r="270" spans="1:11" ht="15" thickBot="1" x14ac:dyDescent="0.35">
      <c r="A270" s="331"/>
      <c r="B270" s="40"/>
      <c r="C270" s="41">
        <f>C269/F269*100%</f>
        <v>0.14589125862289043</v>
      </c>
      <c r="D270" s="42">
        <f>D269/F269*100%</f>
        <v>0.2799560461515409</v>
      </c>
      <c r="E270" s="43">
        <f>E269/F269*100%</f>
        <v>0.57415269522556867</v>
      </c>
      <c r="F270" s="40"/>
      <c r="G270" s="40"/>
      <c r="H270" s="41">
        <f>H269/K269*100%</f>
        <v>0.15568706899132742</v>
      </c>
      <c r="I270" s="42">
        <f>I269/K269*100%</f>
        <v>0.30134429796109818</v>
      </c>
      <c r="J270" s="43">
        <f>J269/K269*100%</f>
        <v>0.54296863304757437</v>
      </c>
      <c r="K270" s="40"/>
    </row>
    <row r="271" spans="1:11" ht="15" thickBot="1" x14ac:dyDescent="0.35">
      <c r="A271" s="81" t="s">
        <v>18</v>
      </c>
      <c r="B271" s="29"/>
      <c r="C271" s="30"/>
      <c r="D271" s="30"/>
      <c r="E271" s="30"/>
      <c r="F271" s="30"/>
      <c r="G271" s="30"/>
      <c r="H271" s="30"/>
      <c r="I271" s="30"/>
      <c r="J271" s="30"/>
      <c r="K271" s="30"/>
    </row>
    <row r="272" spans="1:11" ht="15" thickBot="1" x14ac:dyDescent="0.35">
      <c r="A272" s="14" t="s">
        <v>9</v>
      </c>
      <c r="B272" s="31"/>
      <c r="C272" s="32"/>
      <c r="D272" s="32"/>
      <c r="E272" s="32"/>
      <c r="F272" s="32"/>
      <c r="G272" s="32"/>
      <c r="H272" s="32"/>
      <c r="I272" s="32"/>
      <c r="J272" s="32"/>
      <c r="K272" s="32"/>
    </row>
    <row r="273" spans="1:11" ht="13.5" customHeight="1" x14ac:dyDescent="0.3">
      <c r="A273" s="88" t="s">
        <v>80</v>
      </c>
      <c r="B273" s="159">
        <v>50</v>
      </c>
      <c r="C273" s="157">
        <v>0.55000000000000004</v>
      </c>
      <c r="D273" s="155">
        <v>0.1</v>
      </c>
      <c r="E273" s="158">
        <v>1.9</v>
      </c>
      <c r="F273" s="159">
        <v>11.5</v>
      </c>
      <c r="G273" s="159">
        <v>50</v>
      </c>
      <c r="H273" s="157">
        <v>0.55000000000000004</v>
      </c>
      <c r="I273" s="155">
        <v>0.1</v>
      </c>
      <c r="J273" s="158">
        <v>1.9</v>
      </c>
      <c r="K273" s="159">
        <v>11.5</v>
      </c>
    </row>
    <row r="274" spans="1:11" ht="24.75" customHeight="1" x14ac:dyDescent="0.3">
      <c r="A274" s="213" t="s">
        <v>137</v>
      </c>
      <c r="B274" s="189">
        <v>75</v>
      </c>
      <c r="C274" s="190">
        <v>11.18</v>
      </c>
      <c r="D274" s="191">
        <v>14.55</v>
      </c>
      <c r="E274" s="192">
        <v>9.9</v>
      </c>
      <c r="F274" s="189">
        <v>215.25</v>
      </c>
      <c r="G274" s="173">
        <v>100</v>
      </c>
      <c r="H274" s="107">
        <v>14.9</v>
      </c>
      <c r="I274" s="108">
        <v>19.399999999999999</v>
      </c>
      <c r="J274" s="109">
        <v>13.2</v>
      </c>
      <c r="K274" s="101">
        <v>287</v>
      </c>
    </row>
    <row r="275" spans="1:11" ht="16.5" customHeight="1" x14ac:dyDescent="0.3">
      <c r="A275" s="88" t="s">
        <v>75</v>
      </c>
      <c r="B275" s="99">
        <v>150</v>
      </c>
      <c r="C275" s="157">
        <v>5.0999999999999996</v>
      </c>
      <c r="D275" s="155">
        <v>4.3499999999999996</v>
      </c>
      <c r="E275" s="158">
        <v>30.3</v>
      </c>
      <c r="F275" s="99">
        <v>180</v>
      </c>
      <c r="G275" s="101">
        <v>150</v>
      </c>
      <c r="H275" s="107">
        <v>5.0999999999999996</v>
      </c>
      <c r="I275" s="108">
        <v>4.3499999999999996</v>
      </c>
      <c r="J275" s="109">
        <v>30.3</v>
      </c>
      <c r="K275" s="101">
        <v>180</v>
      </c>
    </row>
    <row r="276" spans="1:11" ht="37.5" customHeight="1" x14ac:dyDescent="0.3">
      <c r="A276" s="228" t="s">
        <v>103</v>
      </c>
      <c r="B276" s="99">
        <v>10</v>
      </c>
      <c r="C276" s="157">
        <v>2</v>
      </c>
      <c r="D276" s="155">
        <v>0</v>
      </c>
      <c r="E276" s="158">
        <v>0.2</v>
      </c>
      <c r="F276" s="99">
        <v>9</v>
      </c>
      <c r="G276" s="101">
        <v>10</v>
      </c>
      <c r="H276" s="107">
        <v>2</v>
      </c>
      <c r="I276" s="108">
        <v>0</v>
      </c>
      <c r="J276" s="109">
        <v>0.2</v>
      </c>
      <c r="K276" s="101">
        <v>9</v>
      </c>
    </row>
    <row r="277" spans="1:11" ht="15.75" customHeight="1" x14ac:dyDescent="0.3">
      <c r="A277" s="88" t="s">
        <v>46</v>
      </c>
      <c r="B277" s="99" t="s">
        <v>22</v>
      </c>
      <c r="C277" s="157">
        <v>0.24</v>
      </c>
      <c r="D277" s="155">
        <v>0.05</v>
      </c>
      <c r="E277" s="158">
        <v>15.2</v>
      </c>
      <c r="F277" s="99">
        <v>59</v>
      </c>
      <c r="G277" s="99" t="s">
        <v>22</v>
      </c>
      <c r="H277" s="157">
        <v>0.24</v>
      </c>
      <c r="I277" s="155">
        <v>0.05</v>
      </c>
      <c r="J277" s="158">
        <v>15.2</v>
      </c>
      <c r="K277" s="99">
        <v>59</v>
      </c>
    </row>
    <row r="278" spans="1:11" ht="16.5" customHeight="1" x14ac:dyDescent="0.3">
      <c r="A278" s="88" t="s">
        <v>23</v>
      </c>
      <c r="B278" s="101">
        <v>30</v>
      </c>
      <c r="C278" s="102">
        <v>1.47</v>
      </c>
      <c r="D278" s="103">
        <v>0.3</v>
      </c>
      <c r="E278" s="104">
        <v>13.83</v>
      </c>
      <c r="F278" s="105">
        <v>66</v>
      </c>
      <c r="G278" s="101">
        <v>30</v>
      </c>
      <c r="H278" s="102">
        <v>1.47</v>
      </c>
      <c r="I278" s="103">
        <v>0.3</v>
      </c>
      <c r="J278" s="104">
        <v>13.83</v>
      </c>
      <c r="K278" s="105">
        <v>66</v>
      </c>
    </row>
    <row r="279" spans="1:11" ht="18.75" customHeight="1" thickBot="1" x14ac:dyDescent="0.35">
      <c r="A279" s="88" t="s">
        <v>10</v>
      </c>
      <c r="B279" s="106">
        <v>23</v>
      </c>
      <c r="C279" s="107">
        <v>1.79</v>
      </c>
      <c r="D279" s="108">
        <v>0.21</v>
      </c>
      <c r="E279" s="109">
        <v>11.5</v>
      </c>
      <c r="F279" s="106">
        <v>56.35</v>
      </c>
      <c r="G279" s="106">
        <v>23</v>
      </c>
      <c r="H279" s="107">
        <v>1.79</v>
      </c>
      <c r="I279" s="108">
        <v>0.21</v>
      </c>
      <c r="J279" s="109">
        <v>11.5</v>
      </c>
      <c r="K279" s="106">
        <v>56.35</v>
      </c>
    </row>
    <row r="280" spans="1:11" ht="15" thickBot="1" x14ac:dyDescent="0.35">
      <c r="A280" s="10" t="s">
        <v>11</v>
      </c>
      <c r="B280" s="19"/>
      <c r="C280" s="20">
        <f>SUM(C273:C279)</f>
        <v>22.329999999999995</v>
      </c>
      <c r="D280" s="20">
        <f>SUM(D273:D279)</f>
        <v>19.560000000000002</v>
      </c>
      <c r="E280" s="20">
        <f>SUM(E273:E279)</f>
        <v>82.83</v>
      </c>
      <c r="F280" s="20">
        <f>SUM(F273:F279)</f>
        <v>597.1</v>
      </c>
      <c r="G280" s="21"/>
      <c r="H280" s="22">
        <f>SUM(H273:H279)</f>
        <v>26.049999999999997</v>
      </c>
      <c r="I280" s="22">
        <f>SUM(I273:I279)</f>
        <v>24.410000000000004</v>
      </c>
      <c r="J280" s="22">
        <f>SUM(J273:J279)</f>
        <v>86.13</v>
      </c>
      <c r="K280" s="22">
        <f>SUM(K273:K279)</f>
        <v>668.85</v>
      </c>
    </row>
    <row r="281" spans="1:11" ht="15" thickBot="1" x14ac:dyDescent="0.35">
      <c r="A281" s="14" t="s">
        <v>158</v>
      </c>
      <c r="B281" s="19"/>
      <c r="C281" s="20">
        <f>C280*4</f>
        <v>89.319999999999979</v>
      </c>
      <c r="D281" s="20">
        <f>9*D280</f>
        <v>176.04000000000002</v>
      </c>
      <c r="E281" s="20">
        <f>4*E280</f>
        <v>331.32</v>
      </c>
      <c r="F281" s="20">
        <f>SUM(C281:E281)</f>
        <v>596.68000000000006</v>
      </c>
      <c r="G281" s="21"/>
      <c r="H281" s="22">
        <f>H280*4</f>
        <v>104.19999999999999</v>
      </c>
      <c r="I281" s="22">
        <f>9*I280</f>
        <v>219.69000000000003</v>
      </c>
      <c r="J281" s="22">
        <f>4*J280</f>
        <v>344.52</v>
      </c>
      <c r="K281" s="22">
        <f>SUM(H281:J281)</f>
        <v>668.41</v>
      </c>
    </row>
    <row r="282" spans="1:11" ht="15" thickBot="1" x14ac:dyDescent="0.35">
      <c r="A282" s="14" t="s">
        <v>153</v>
      </c>
      <c r="B282" s="21">
        <v>2100</v>
      </c>
      <c r="C282" s="20"/>
      <c r="D282" s="20"/>
      <c r="E282" s="20"/>
      <c r="F282" s="300">
        <f>F281/B282*100%</f>
        <v>0.28413333333333335</v>
      </c>
      <c r="G282" s="21">
        <v>2700</v>
      </c>
      <c r="H282" s="22"/>
      <c r="I282" s="22"/>
      <c r="J282" s="22"/>
      <c r="K282" s="301">
        <f>K281/G282*100%</f>
        <v>0.24755925925925926</v>
      </c>
    </row>
    <row r="283" spans="1:11" ht="15" thickBot="1" x14ac:dyDescent="0.35">
      <c r="A283" s="14" t="s">
        <v>12</v>
      </c>
      <c r="B283" s="24"/>
      <c r="C283" s="25"/>
      <c r="D283" s="25"/>
      <c r="E283" s="25"/>
      <c r="F283" s="25"/>
      <c r="G283" s="25"/>
      <c r="H283" s="25"/>
      <c r="I283" s="25"/>
      <c r="J283" s="25"/>
      <c r="K283" s="25"/>
    </row>
    <row r="284" spans="1:11" ht="26.4" x14ac:dyDescent="0.3">
      <c r="A284" s="178" t="s">
        <v>98</v>
      </c>
      <c r="B284" s="159">
        <v>50</v>
      </c>
      <c r="C284" s="157">
        <v>0.3</v>
      </c>
      <c r="D284" s="155">
        <v>5.55</v>
      </c>
      <c r="E284" s="158">
        <v>0.85</v>
      </c>
      <c r="F284" s="159">
        <v>54.5</v>
      </c>
      <c r="G284" s="159">
        <v>50</v>
      </c>
      <c r="H284" s="157">
        <v>0.3</v>
      </c>
      <c r="I284" s="155">
        <v>5.55</v>
      </c>
      <c r="J284" s="158">
        <v>0.85</v>
      </c>
      <c r="K284" s="159">
        <v>54.5</v>
      </c>
    </row>
    <row r="285" spans="1:11" ht="16.5" customHeight="1" x14ac:dyDescent="0.3">
      <c r="A285" s="212" t="s">
        <v>92</v>
      </c>
      <c r="B285" s="99" t="s">
        <v>91</v>
      </c>
      <c r="C285" s="157">
        <v>2.8</v>
      </c>
      <c r="D285" s="155">
        <v>5</v>
      </c>
      <c r="E285" s="158">
        <v>9.6</v>
      </c>
      <c r="F285" s="99">
        <v>94</v>
      </c>
      <c r="G285" s="99" t="s">
        <v>91</v>
      </c>
      <c r="H285" s="157">
        <v>2.8</v>
      </c>
      <c r="I285" s="155">
        <v>5</v>
      </c>
      <c r="J285" s="158">
        <v>9.6</v>
      </c>
      <c r="K285" s="99">
        <v>94</v>
      </c>
    </row>
    <row r="286" spans="1:11" ht="27" customHeight="1" x14ac:dyDescent="0.3">
      <c r="A286" s="88" t="s">
        <v>99</v>
      </c>
      <c r="B286" s="99">
        <v>75</v>
      </c>
      <c r="C286" s="157">
        <v>13.2</v>
      </c>
      <c r="D286" s="155">
        <v>4.6500000000000004</v>
      </c>
      <c r="E286" s="158">
        <v>3</v>
      </c>
      <c r="F286" s="99">
        <v>106.65</v>
      </c>
      <c r="G286" s="99">
        <v>75</v>
      </c>
      <c r="H286" s="119">
        <v>13.2</v>
      </c>
      <c r="I286" s="120">
        <v>4.6500000000000004</v>
      </c>
      <c r="J286" s="121">
        <v>3</v>
      </c>
      <c r="K286" s="89">
        <v>106.65</v>
      </c>
    </row>
    <row r="287" spans="1:11" ht="15" customHeight="1" x14ac:dyDescent="0.3">
      <c r="A287" s="184" t="s">
        <v>138</v>
      </c>
      <c r="B287" s="189">
        <v>100</v>
      </c>
      <c r="C287" s="157">
        <v>2.86</v>
      </c>
      <c r="D287" s="155">
        <v>10.56</v>
      </c>
      <c r="E287" s="158">
        <v>23.31</v>
      </c>
      <c r="F287" s="99">
        <v>204.3</v>
      </c>
      <c r="G287" s="89">
        <v>150</v>
      </c>
      <c r="H287" s="119">
        <v>4.29</v>
      </c>
      <c r="I287" s="120">
        <v>15.84</v>
      </c>
      <c r="J287" s="121">
        <v>34.97</v>
      </c>
      <c r="K287" s="89">
        <v>306.45</v>
      </c>
    </row>
    <row r="288" spans="1:11" ht="17.25" customHeight="1" x14ac:dyDescent="0.3">
      <c r="A288" s="88" t="s">
        <v>33</v>
      </c>
      <c r="B288" s="172">
        <v>200</v>
      </c>
      <c r="C288" s="157">
        <v>0.6</v>
      </c>
      <c r="D288" s="155">
        <v>0</v>
      </c>
      <c r="E288" s="158">
        <v>29</v>
      </c>
      <c r="F288" s="99">
        <v>128</v>
      </c>
      <c r="G288" s="172">
        <v>200</v>
      </c>
      <c r="H288" s="157">
        <v>0.6</v>
      </c>
      <c r="I288" s="155">
        <v>0</v>
      </c>
      <c r="J288" s="158">
        <v>29</v>
      </c>
      <c r="K288" s="99">
        <v>128</v>
      </c>
    </row>
    <row r="289" spans="1:11" ht="17.25" customHeight="1" thickBot="1" x14ac:dyDescent="0.35">
      <c r="A289" s="88" t="s">
        <v>23</v>
      </c>
      <c r="B289" s="106">
        <v>30</v>
      </c>
      <c r="C289" s="102">
        <v>1.47</v>
      </c>
      <c r="D289" s="103">
        <v>0.3</v>
      </c>
      <c r="E289" s="104">
        <v>13.83</v>
      </c>
      <c r="F289" s="105">
        <v>66</v>
      </c>
      <c r="G289" s="101">
        <v>30</v>
      </c>
      <c r="H289" s="102">
        <v>1.47</v>
      </c>
      <c r="I289" s="103">
        <v>0.3</v>
      </c>
      <c r="J289" s="104">
        <v>13.83</v>
      </c>
      <c r="K289" s="105">
        <v>66</v>
      </c>
    </row>
    <row r="290" spans="1:11" ht="15" thickBot="1" x14ac:dyDescent="0.35">
      <c r="A290" s="10" t="s">
        <v>11</v>
      </c>
      <c r="B290" s="2"/>
      <c r="C290" s="20">
        <f>SUM(C284:C289)</f>
        <v>21.229999999999997</v>
      </c>
      <c r="D290" s="20">
        <f>SUM(D284:D289)</f>
        <v>26.060000000000002</v>
      </c>
      <c r="E290" s="45">
        <f>SUM(E284:E289)</f>
        <v>79.589999999999989</v>
      </c>
      <c r="F290" s="11">
        <f>SUM(F284:F289)</f>
        <v>653.45000000000005</v>
      </c>
      <c r="G290" s="21"/>
      <c r="H290" s="22">
        <f>SUM(H284:H289)</f>
        <v>22.659999999999997</v>
      </c>
      <c r="I290" s="22">
        <f>SUM(I284:I289)</f>
        <v>31.34</v>
      </c>
      <c r="J290" s="23">
        <f>SUM(J284:J289)</f>
        <v>91.25</v>
      </c>
      <c r="K290" s="21">
        <f>SUM(K284:K289)</f>
        <v>755.6</v>
      </c>
    </row>
    <row r="291" spans="1:11" ht="15" thickBot="1" x14ac:dyDescent="0.35">
      <c r="A291" s="14" t="s">
        <v>159</v>
      </c>
      <c r="B291" s="3"/>
      <c r="C291" s="20">
        <f>C290*4</f>
        <v>84.919999999999987</v>
      </c>
      <c r="D291" s="20">
        <f>9*D290</f>
        <v>234.54000000000002</v>
      </c>
      <c r="E291" s="45">
        <f>4*E290</f>
        <v>318.35999999999996</v>
      </c>
      <c r="F291" s="11">
        <f>SUM(C291:E291)</f>
        <v>637.81999999999994</v>
      </c>
      <c r="G291" s="21"/>
      <c r="H291" s="22">
        <f>H290*4</f>
        <v>90.639999999999986</v>
      </c>
      <c r="I291" s="22">
        <f>9*I290</f>
        <v>282.06</v>
      </c>
      <c r="J291" s="23">
        <f>4*J290</f>
        <v>365</v>
      </c>
      <c r="K291" s="21">
        <f>SUM(H291:J291)</f>
        <v>737.7</v>
      </c>
    </row>
    <row r="292" spans="1:11" ht="15" thickBot="1" x14ac:dyDescent="0.35">
      <c r="A292" s="14" t="s">
        <v>153</v>
      </c>
      <c r="B292" s="241">
        <v>2100</v>
      </c>
      <c r="C292" s="20"/>
      <c r="D292" s="20"/>
      <c r="E292" s="45"/>
      <c r="F292" s="297">
        <f>F291/B292*100%</f>
        <v>0.30372380952380951</v>
      </c>
      <c r="G292" s="21">
        <v>2700</v>
      </c>
      <c r="H292" s="22"/>
      <c r="I292" s="22"/>
      <c r="J292" s="23"/>
      <c r="K292" s="298">
        <f>K291/G292*100%</f>
        <v>0.27322222222222226</v>
      </c>
    </row>
    <row r="293" spans="1:11" ht="15" thickBot="1" x14ac:dyDescent="0.35">
      <c r="A293" s="14" t="s">
        <v>15</v>
      </c>
      <c r="B293" s="24"/>
      <c r="C293" s="25"/>
      <c r="D293" s="25"/>
      <c r="E293" s="25"/>
      <c r="F293" s="25"/>
      <c r="G293" s="25"/>
      <c r="H293" s="25"/>
      <c r="I293" s="25"/>
      <c r="J293" s="25"/>
      <c r="K293" s="25"/>
    </row>
    <row r="294" spans="1:11" ht="18" customHeight="1" x14ac:dyDescent="0.3">
      <c r="A294" s="217" t="s">
        <v>93</v>
      </c>
      <c r="B294" s="159">
        <v>50</v>
      </c>
      <c r="C294" s="167">
        <v>3.7</v>
      </c>
      <c r="D294" s="168">
        <v>2.9</v>
      </c>
      <c r="E294" s="239">
        <v>24.45</v>
      </c>
      <c r="F294" s="238">
        <v>139</v>
      </c>
      <c r="G294" s="159">
        <v>50</v>
      </c>
      <c r="H294" s="167">
        <v>3.7</v>
      </c>
      <c r="I294" s="168">
        <v>2.9</v>
      </c>
      <c r="J294" s="169">
        <v>24.45</v>
      </c>
      <c r="K294" s="159">
        <v>139</v>
      </c>
    </row>
    <row r="295" spans="1:11" ht="17.25" customHeight="1" x14ac:dyDescent="0.3">
      <c r="A295" s="212" t="s">
        <v>48</v>
      </c>
      <c r="B295" s="99">
        <v>200</v>
      </c>
      <c r="C295" s="157">
        <v>5.6</v>
      </c>
      <c r="D295" s="155">
        <v>6.4</v>
      </c>
      <c r="E295" s="155">
        <v>8.1999999999999993</v>
      </c>
      <c r="F295" s="158">
        <v>112</v>
      </c>
      <c r="G295" s="99">
        <v>200</v>
      </c>
      <c r="H295" s="157">
        <v>5.6</v>
      </c>
      <c r="I295" s="155">
        <v>6.4</v>
      </c>
      <c r="J295" s="158">
        <v>8.1999999999999993</v>
      </c>
      <c r="K295" s="99">
        <v>112</v>
      </c>
    </row>
    <row r="296" spans="1:11" ht="17.25" customHeight="1" thickBot="1" x14ac:dyDescent="0.35">
      <c r="A296" s="214" t="s">
        <v>35</v>
      </c>
      <c r="B296" s="171">
        <v>150</v>
      </c>
      <c r="C296" s="190">
        <v>0.6</v>
      </c>
      <c r="D296" s="191">
        <v>0.6</v>
      </c>
      <c r="E296" s="191">
        <v>14.7</v>
      </c>
      <c r="F296" s="192">
        <v>67.5</v>
      </c>
      <c r="G296" s="171">
        <v>150</v>
      </c>
      <c r="H296" s="190">
        <v>0.6</v>
      </c>
      <c r="I296" s="191">
        <v>0.6</v>
      </c>
      <c r="J296" s="192">
        <v>14.7</v>
      </c>
      <c r="K296" s="189">
        <v>67.5</v>
      </c>
    </row>
    <row r="297" spans="1:11" ht="15" thickBot="1" x14ac:dyDescent="0.35">
      <c r="A297" s="16" t="s">
        <v>11</v>
      </c>
      <c r="B297" s="5"/>
      <c r="C297" s="6">
        <f>SUM(C294:C296)</f>
        <v>9.9</v>
      </c>
      <c r="D297" s="7">
        <f>SUM(D294:D296)</f>
        <v>9.9</v>
      </c>
      <c r="E297" s="7">
        <f>SUM(E294:E296)</f>
        <v>47.349999999999994</v>
      </c>
      <c r="F297" s="8">
        <f>SUM(F294:F296)</f>
        <v>318.5</v>
      </c>
      <c r="G297" s="5"/>
      <c r="H297" s="6">
        <f>SUM(H294:H296)</f>
        <v>9.9</v>
      </c>
      <c r="I297" s="7">
        <f>SUM(I294:I296)</f>
        <v>9.9</v>
      </c>
      <c r="J297" s="8">
        <f>SUM(J294:J296)</f>
        <v>47.349999999999994</v>
      </c>
      <c r="K297" s="11">
        <f>SUM(K294:K296)</f>
        <v>318.5</v>
      </c>
    </row>
    <row r="298" spans="1:11" ht="15" thickBot="1" x14ac:dyDescent="0.35">
      <c r="A298" s="371" t="s">
        <v>160</v>
      </c>
      <c r="B298" s="5"/>
      <c r="C298" s="6">
        <f>C297*4</f>
        <v>39.6</v>
      </c>
      <c r="D298" s="7">
        <f>9*D297</f>
        <v>89.100000000000009</v>
      </c>
      <c r="E298" s="7">
        <f>4*E297</f>
        <v>189.39999999999998</v>
      </c>
      <c r="F298" s="8">
        <f>SUM(C298:E298)</f>
        <v>318.10000000000002</v>
      </c>
      <c r="G298" s="5"/>
      <c r="H298" s="6">
        <f>H297*4</f>
        <v>39.6</v>
      </c>
      <c r="I298" s="7">
        <f>9*I297</f>
        <v>89.100000000000009</v>
      </c>
      <c r="J298" s="8">
        <f>4*J297</f>
        <v>189.39999999999998</v>
      </c>
      <c r="K298" s="11">
        <f>SUM(H298:J298)</f>
        <v>318.10000000000002</v>
      </c>
    </row>
    <row r="299" spans="1:11" ht="15" thickBot="1" x14ac:dyDescent="0.35">
      <c r="A299" s="375" t="s">
        <v>153</v>
      </c>
      <c r="B299" s="11">
        <v>2100</v>
      </c>
      <c r="C299" s="372"/>
      <c r="D299" s="373"/>
      <c r="E299" s="374"/>
      <c r="F299" s="323">
        <f>F298/B299*100%</f>
        <v>0.15147619047619049</v>
      </c>
      <c r="G299" s="11">
        <v>2700</v>
      </c>
      <c r="H299" s="372"/>
      <c r="I299" s="373"/>
      <c r="J299" s="374"/>
      <c r="K299" s="323">
        <f>K298/G299*100%</f>
        <v>0.11781481481481482</v>
      </c>
    </row>
    <row r="300" spans="1:11" ht="15" thickBot="1" x14ac:dyDescent="0.35">
      <c r="A300" s="14" t="s">
        <v>13</v>
      </c>
      <c r="B300" s="1"/>
      <c r="C300" s="11">
        <f>SUM(C280,C290,C297)</f>
        <v>53.459999999999987</v>
      </c>
      <c r="D300" s="11">
        <f>SUM(D280,D290,D297)</f>
        <v>55.52</v>
      </c>
      <c r="E300" s="11">
        <f>SUM(E280,E290,E297)</f>
        <v>209.76999999999998</v>
      </c>
      <c r="F300" s="11">
        <f>SUM(F280,F290,F297)</f>
        <v>1569.0500000000002</v>
      </c>
      <c r="G300" s="11"/>
      <c r="H300" s="11">
        <f>SUM(H280,H290,H297)</f>
        <v>58.609999999999992</v>
      </c>
      <c r="I300" s="11">
        <f>SUM(I280,I290,I297)</f>
        <v>65.650000000000006</v>
      </c>
      <c r="J300" s="11">
        <f>SUM(J280,J290,J297)</f>
        <v>224.73</v>
      </c>
      <c r="K300" s="11">
        <f>SUM(K280,K290,K297)</f>
        <v>1742.95</v>
      </c>
    </row>
    <row r="301" spans="1:11" ht="15" thickBot="1" x14ac:dyDescent="0.35">
      <c r="A301" s="328"/>
      <c r="B301" s="1"/>
      <c r="C301" s="309">
        <f>4*C300</f>
        <v>213.83999999999995</v>
      </c>
      <c r="D301" s="309">
        <f>9*D300</f>
        <v>499.68</v>
      </c>
      <c r="E301" s="309">
        <f>4*E300</f>
        <v>839.07999999999993</v>
      </c>
      <c r="F301" s="309">
        <f>SUM(C301:E301)</f>
        <v>1552.6</v>
      </c>
      <c r="G301" s="309"/>
      <c r="H301" s="309">
        <f>4*H300</f>
        <v>234.43999999999997</v>
      </c>
      <c r="I301" s="309">
        <f>9*I300</f>
        <v>590.85</v>
      </c>
      <c r="J301" s="309">
        <f>4*J300</f>
        <v>898.92</v>
      </c>
      <c r="K301" s="309">
        <f>SUM(H301:J301)</f>
        <v>1724.21</v>
      </c>
    </row>
    <row r="302" spans="1:11" ht="15" thickBot="1" x14ac:dyDescent="0.35">
      <c r="A302" s="47"/>
      <c r="B302" s="40"/>
      <c r="C302" s="323">
        <f>C301/F301*100%</f>
        <v>0.1377302589205204</v>
      </c>
      <c r="D302" s="323">
        <f>D301/F301*100%</f>
        <v>0.32183434239340464</v>
      </c>
      <c r="E302" s="323">
        <f>E301/F301*100%</f>
        <v>0.54043539868607493</v>
      </c>
      <c r="F302" s="309"/>
      <c r="G302" s="309"/>
      <c r="H302" s="323">
        <f>H301/K301*100%</f>
        <v>0.13596951647421135</v>
      </c>
      <c r="I302" s="323">
        <f>I301/K301*100%</f>
        <v>0.34267867603134189</v>
      </c>
      <c r="J302" s="323">
        <f>J301/K301*100%</f>
        <v>0.52135180749444665</v>
      </c>
      <c r="K302" s="309"/>
    </row>
    <row r="303" spans="1:11" ht="15" thickBot="1" x14ac:dyDescent="0.35">
      <c r="A303" s="80" t="s">
        <v>20</v>
      </c>
      <c r="B303" s="29"/>
      <c r="C303" s="30"/>
      <c r="D303" s="30"/>
      <c r="E303" s="30"/>
      <c r="F303" s="30"/>
      <c r="G303" s="30"/>
      <c r="H303" s="30"/>
      <c r="I303" s="30"/>
      <c r="J303" s="30"/>
      <c r="K303" s="30"/>
    </row>
    <row r="304" spans="1:11" ht="15" thickBot="1" x14ac:dyDescent="0.35">
      <c r="A304" s="14" t="s">
        <v>9</v>
      </c>
      <c r="B304" s="31"/>
      <c r="C304" s="32"/>
      <c r="D304" s="32"/>
      <c r="E304" s="32"/>
      <c r="F304" s="32"/>
      <c r="G304" s="32"/>
      <c r="H304" s="32"/>
      <c r="I304" s="32"/>
      <c r="J304" s="32"/>
      <c r="K304" s="32"/>
    </row>
    <row r="305" spans="1:11" ht="21.75" customHeight="1" x14ac:dyDescent="0.3">
      <c r="A305" s="88" t="s">
        <v>139</v>
      </c>
      <c r="B305" s="159">
        <v>50</v>
      </c>
      <c r="C305" s="157">
        <v>0.5</v>
      </c>
      <c r="D305" s="155">
        <v>5.6</v>
      </c>
      <c r="E305" s="158">
        <v>1.7</v>
      </c>
      <c r="F305" s="159">
        <v>59</v>
      </c>
      <c r="G305" s="159">
        <v>100</v>
      </c>
      <c r="H305" s="157">
        <v>1</v>
      </c>
      <c r="I305" s="155">
        <v>11.2</v>
      </c>
      <c r="J305" s="158">
        <v>3.4</v>
      </c>
      <c r="K305" s="159">
        <v>118</v>
      </c>
    </row>
    <row r="306" spans="1:11" ht="24.75" customHeight="1" x14ac:dyDescent="0.3">
      <c r="A306" s="88" t="s">
        <v>140</v>
      </c>
      <c r="B306" s="99">
        <v>75</v>
      </c>
      <c r="C306" s="157">
        <v>16.38</v>
      </c>
      <c r="D306" s="155">
        <v>3.25</v>
      </c>
      <c r="E306" s="158">
        <v>4.88</v>
      </c>
      <c r="F306" s="99">
        <v>114.25</v>
      </c>
      <c r="G306" s="172">
        <v>100</v>
      </c>
      <c r="H306" s="107">
        <v>21.83</v>
      </c>
      <c r="I306" s="108">
        <v>4.33</v>
      </c>
      <c r="J306" s="109">
        <v>8.1300000000000008</v>
      </c>
      <c r="K306" s="101">
        <v>152.33000000000001</v>
      </c>
    </row>
    <row r="307" spans="1:11" ht="14.25" customHeight="1" x14ac:dyDescent="0.3">
      <c r="A307" s="88" t="s">
        <v>41</v>
      </c>
      <c r="B307" s="206">
        <v>150</v>
      </c>
      <c r="C307" s="167">
        <v>3.15</v>
      </c>
      <c r="D307" s="168">
        <v>4.95</v>
      </c>
      <c r="E307" s="169">
        <v>20.100000000000001</v>
      </c>
      <c r="F307" s="206">
        <v>138</v>
      </c>
      <c r="G307" s="218">
        <v>200</v>
      </c>
      <c r="H307" s="142">
        <v>4.2</v>
      </c>
      <c r="I307" s="143">
        <v>6.6</v>
      </c>
      <c r="J307" s="144">
        <v>26.8</v>
      </c>
      <c r="K307" s="218">
        <v>184</v>
      </c>
    </row>
    <row r="308" spans="1:11" ht="24.75" customHeight="1" x14ac:dyDescent="0.3">
      <c r="A308" s="88" t="s">
        <v>47</v>
      </c>
      <c r="B308" s="206" t="s">
        <v>22</v>
      </c>
      <c r="C308" s="84">
        <v>0.24</v>
      </c>
      <c r="D308" s="85">
        <v>0.05</v>
      </c>
      <c r="E308" s="86">
        <v>15.2</v>
      </c>
      <c r="F308" s="215">
        <v>59</v>
      </c>
      <c r="G308" s="206" t="s">
        <v>22</v>
      </c>
      <c r="H308" s="84">
        <v>0.24</v>
      </c>
      <c r="I308" s="85">
        <v>0.05</v>
      </c>
      <c r="J308" s="86">
        <v>15.2</v>
      </c>
      <c r="K308" s="215">
        <v>59</v>
      </c>
    </row>
    <row r="309" spans="1:11" ht="13.5" customHeight="1" x14ac:dyDescent="0.3">
      <c r="A309" s="88" t="s">
        <v>10</v>
      </c>
      <c r="B309" s="206">
        <v>23</v>
      </c>
      <c r="C309" s="84">
        <v>1.79</v>
      </c>
      <c r="D309" s="85">
        <v>0.21</v>
      </c>
      <c r="E309" s="86">
        <v>11.5</v>
      </c>
      <c r="F309" s="215">
        <v>56.35</v>
      </c>
      <c r="G309" s="206">
        <v>23</v>
      </c>
      <c r="H309" s="84">
        <v>1.79</v>
      </c>
      <c r="I309" s="85">
        <v>0.21</v>
      </c>
      <c r="J309" s="86">
        <v>11.5</v>
      </c>
      <c r="K309" s="215">
        <v>56.35</v>
      </c>
    </row>
    <row r="310" spans="1:11" ht="15" thickBot="1" x14ac:dyDescent="0.35">
      <c r="A310" s="88" t="s">
        <v>23</v>
      </c>
      <c r="B310" s="101">
        <v>30</v>
      </c>
      <c r="C310" s="102">
        <v>1.47</v>
      </c>
      <c r="D310" s="103">
        <v>0.3</v>
      </c>
      <c r="E310" s="104">
        <v>13.83</v>
      </c>
      <c r="F310" s="105">
        <v>66</v>
      </c>
      <c r="G310" s="101">
        <v>30</v>
      </c>
      <c r="H310" s="102">
        <v>1.47</v>
      </c>
      <c r="I310" s="103">
        <v>0.3</v>
      </c>
      <c r="J310" s="104">
        <v>13.83</v>
      </c>
      <c r="K310" s="105">
        <v>66</v>
      </c>
    </row>
    <row r="311" spans="1:11" ht="14.25" customHeight="1" thickBot="1" x14ac:dyDescent="0.35">
      <c r="A311" s="10" t="s">
        <v>11</v>
      </c>
      <c r="B311" s="19"/>
      <c r="C311" s="20">
        <f>SUM(C305:C310)</f>
        <v>23.529999999999994</v>
      </c>
      <c r="D311" s="20">
        <f>SUM(D305:D310)</f>
        <v>14.360000000000003</v>
      </c>
      <c r="E311" s="45">
        <f>SUM(E305:E310)</f>
        <v>67.209999999999994</v>
      </c>
      <c r="F311" s="11">
        <f>SUM(F305:F310)</f>
        <v>492.6</v>
      </c>
      <c r="G311" s="21"/>
      <c r="H311" s="22">
        <f>SUM(H305:H310)</f>
        <v>30.529999999999994</v>
      </c>
      <c r="I311" s="22">
        <f>SUM(I305:I310)</f>
        <v>22.69</v>
      </c>
      <c r="J311" s="22">
        <f>SUM(J305:J310)</f>
        <v>78.86</v>
      </c>
      <c r="K311" s="22">
        <f>SUM(K305:K310)</f>
        <v>635.68000000000006</v>
      </c>
    </row>
    <row r="312" spans="1:11" ht="14.25" customHeight="1" thickBot="1" x14ac:dyDescent="0.35">
      <c r="A312" s="14" t="s">
        <v>158</v>
      </c>
      <c r="B312" s="19"/>
      <c r="C312" s="20">
        <f>C311*4</f>
        <v>94.119999999999976</v>
      </c>
      <c r="D312" s="20">
        <f>9*D311</f>
        <v>129.24000000000004</v>
      </c>
      <c r="E312" s="45">
        <f>4*E311</f>
        <v>268.83999999999997</v>
      </c>
      <c r="F312" s="11">
        <f>SUM(C312:E312)</f>
        <v>492.2</v>
      </c>
      <c r="G312" s="21"/>
      <c r="H312" s="22">
        <f>H311*4</f>
        <v>122.11999999999998</v>
      </c>
      <c r="I312" s="22">
        <f>9*I311</f>
        <v>204.21</v>
      </c>
      <c r="J312" s="22">
        <f>4*J311</f>
        <v>315.44</v>
      </c>
      <c r="K312" s="22">
        <f>SUM(H312:J312)</f>
        <v>641.77</v>
      </c>
    </row>
    <row r="313" spans="1:11" ht="14.25" customHeight="1" thickBot="1" x14ac:dyDescent="0.35">
      <c r="A313" s="14" t="s">
        <v>153</v>
      </c>
      <c r="B313" s="21">
        <v>2100</v>
      </c>
      <c r="C313" s="20"/>
      <c r="D313" s="20"/>
      <c r="E313" s="45"/>
      <c r="F313" s="297">
        <f>F312/B313*100%</f>
        <v>0.23438095238095238</v>
      </c>
      <c r="G313" s="21">
        <v>2700</v>
      </c>
      <c r="H313" s="22"/>
      <c r="I313" s="22"/>
      <c r="J313" s="22"/>
      <c r="K313" s="301">
        <f>K312/G313*100%</f>
        <v>0.23769259259259259</v>
      </c>
    </row>
    <row r="314" spans="1:11" ht="15" thickBot="1" x14ac:dyDescent="0.35">
      <c r="A314" s="14" t="s">
        <v>12</v>
      </c>
      <c r="B314" s="24"/>
      <c r="C314" s="25"/>
      <c r="D314" s="25"/>
      <c r="E314" s="25"/>
      <c r="F314" s="25"/>
      <c r="G314" s="25"/>
      <c r="H314" s="25"/>
      <c r="I314" s="25"/>
      <c r="J314" s="25"/>
      <c r="K314" s="25"/>
    </row>
    <row r="315" spans="1:11" ht="22.5" customHeight="1" x14ac:dyDescent="0.3">
      <c r="A315" s="163" t="s">
        <v>141</v>
      </c>
      <c r="B315" s="159">
        <v>50</v>
      </c>
      <c r="C315" s="157">
        <v>5.7</v>
      </c>
      <c r="D315" s="155">
        <v>11.65</v>
      </c>
      <c r="E315" s="158">
        <v>1.7</v>
      </c>
      <c r="F315" s="159">
        <v>135.69999999999999</v>
      </c>
      <c r="G315" s="159">
        <v>100</v>
      </c>
      <c r="H315" s="157">
        <v>11.4</v>
      </c>
      <c r="I315" s="155">
        <v>23.3</v>
      </c>
      <c r="J315" s="158">
        <v>3.4</v>
      </c>
      <c r="K315" s="159">
        <v>271.39999999999998</v>
      </c>
    </row>
    <row r="316" spans="1:11" ht="26.4" x14ac:dyDescent="0.3">
      <c r="A316" s="163" t="s">
        <v>107</v>
      </c>
      <c r="B316" s="99">
        <v>200</v>
      </c>
      <c r="C316" s="157">
        <v>6</v>
      </c>
      <c r="D316" s="155">
        <v>6.6</v>
      </c>
      <c r="E316" s="158">
        <v>18.399999999999999</v>
      </c>
      <c r="F316" s="99">
        <v>156</v>
      </c>
      <c r="G316" s="99">
        <v>200</v>
      </c>
      <c r="H316" s="157">
        <v>6</v>
      </c>
      <c r="I316" s="155">
        <v>6.6</v>
      </c>
      <c r="J316" s="158">
        <v>18.399999999999999</v>
      </c>
      <c r="K316" s="99">
        <v>156</v>
      </c>
    </row>
    <row r="317" spans="1:11" ht="26.4" x14ac:dyDescent="0.3">
      <c r="A317" s="163" t="s">
        <v>142</v>
      </c>
      <c r="B317" s="99">
        <v>50</v>
      </c>
      <c r="C317" s="157">
        <v>9.67</v>
      </c>
      <c r="D317" s="155">
        <v>11.6</v>
      </c>
      <c r="E317" s="158">
        <v>5</v>
      </c>
      <c r="F317" s="99">
        <v>163.33000000000001</v>
      </c>
      <c r="G317" s="189">
        <v>75</v>
      </c>
      <c r="H317" s="157">
        <v>14.5</v>
      </c>
      <c r="I317" s="155">
        <v>17.399999999999999</v>
      </c>
      <c r="J317" s="158">
        <v>7.5</v>
      </c>
      <c r="K317" s="99">
        <v>245</v>
      </c>
    </row>
    <row r="318" spans="1:11" ht="17.25" customHeight="1" x14ac:dyDescent="0.3">
      <c r="A318" s="163" t="s">
        <v>143</v>
      </c>
      <c r="B318" s="99">
        <v>150</v>
      </c>
      <c r="C318" s="157">
        <v>4.5</v>
      </c>
      <c r="D318" s="155">
        <v>4.5</v>
      </c>
      <c r="E318" s="158">
        <v>21.9</v>
      </c>
      <c r="F318" s="99">
        <v>145.5</v>
      </c>
      <c r="G318" s="173">
        <v>200</v>
      </c>
      <c r="H318" s="107">
        <v>4.5</v>
      </c>
      <c r="I318" s="108">
        <v>4.5</v>
      </c>
      <c r="J318" s="109">
        <v>21.9</v>
      </c>
      <c r="K318" s="101">
        <v>145.5</v>
      </c>
    </row>
    <row r="319" spans="1:11" ht="26.4" x14ac:dyDescent="0.3">
      <c r="A319" s="178" t="s">
        <v>43</v>
      </c>
      <c r="B319" s="99">
        <v>200</v>
      </c>
      <c r="C319" s="157">
        <v>0.6</v>
      </c>
      <c r="D319" s="155" t="s">
        <v>32</v>
      </c>
      <c r="E319" s="158">
        <v>25.2</v>
      </c>
      <c r="F319" s="99">
        <v>100</v>
      </c>
      <c r="G319" s="99">
        <v>200</v>
      </c>
      <c r="H319" s="157">
        <v>0.6</v>
      </c>
      <c r="I319" s="155" t="s">
        <v>32</v>
      </c>
      <c r="J319" s="158">
        <v>25.2</v>
      </c>
      <c r="K319" s="99">
        <v>100</v>
      </c>
    </row>
    <row r="320" spans="1:11" ht="15" thickBot="1" x14ac:dyDescent="0.35">
      <c r="A320" s="88" t="s">
        <v>23</v>
      </c>
      <c r="B320" s="101">
        <v>30</v>
      </c>
      <c r="C320" s="102">
        <v>1.47</v>
      </c>
      <c r="D320" s="103">
        <v>0.3</v>
      </c>
      <c r="E320" s="104">
        <v>13.83</v>
      </c>
      <c r="F320" s="105">
        <v>66</v>
      </c>
      <c r="G320" s="101">
        <v>30</v>
      </c>
      <c r="H320" s="102">
        <v>1.47</v>
      </c>
      <c r="I320" s="103">
        <v>0.3</v>
      </c>
      <c r="J320" s="104">
        <v>13.83</v>
      </c>
      <c r="K320" s="105">
        <v>66</v>
      </c>
    </row>
    <row r="321" spans="1:11" ht="15" thickBot="1" x14ac:dyDescent="0.35">
      <c r="A321" s="10" t="s">
        <v>11</v>
      </c>
      <c r="B321" s="5"/>
      <c r="C321" s="20">
        <f>SUM(C315:C320)</f>
        <v>27.939999999999998</v>
      </c>
      <c r="D321" s="26">
        <f>SUM(D315:D320)</f>
        <v>34.65</v>
      </c>
      <c r="E321" s="26">
        <f>SUM(E315:E320)</f>
        <v>86.03</v>
      </c>
      <c r="F321" s="27">
        <f>SUM(F315:F320)</f>
        <v>766.53</v>
      </c>
      <c r="G321" s="21"/>
      <c r="H321" s="22">
        <f>SUM(H315:H320)</f>
        <v>38.47</v>
      </c>
      <c r="I321" s="26">
        <f>SUM(I315:I320)</f>
        <v>52.099999999999994</v>
      </c>
      <c r="J321" s="27">
        <f>SUM(J315:J320)</f>
        <v>90.22999999999999</v>
      </c>
      <c r="K321" s="21">
        <f>SUM(K315:K320)</f>
        <v>983.9</v>
      </c>
    </row>
    <row r="322" spans="1:11" ht="15" thickBot="1" x14ac:dyDescent="0.35">
      <c r="A322" s="10" t="s">
        <v>159</v>
      </c>
      <c r="B322" s="5"/>
      <c r="C322" s="20">
        <f>C321*4</f>
        <v>111.75999999999999</v>
      </c>
      <c r="D322" s="26">
        <f>9*D321</f>
        <v>311.84999999999997</v>
      </c>
      <c r="E322" s="26">
        <f>4*E321</f>
        <v>344.12</v>
      </c>
      <c r="F322" s="27">
        <f>SUM(C322:E322)</f>
        <v>767.73</v>
      </c>
      <c r="G322" s="21"/>
      <c r="H322" s="22">
        <f>H321*4</f>
        <v>153.88</v>
      </c>
      <c r="I322" s="26">
        <f>9*I321</f>
        <v>468.9</v>
      </c>
      <c r="J322" s="27">
        <f>4*J321</f>
        <v>360.91999999999996</v>
      </c>
      <c r="K322" s="21">
        <f>SUM(H322:J322)</f>
        <v>983.69999999999993</v>
      </c>
    </row>
    <row r="323" spans="1:11" ht="15" thickBot="1" x14ac:dyDescent="0.35">
      <c r="A323" s="10" t="s">
        <v>153</v>
      </c>
      <c r="B323" s="11">
        <v>2100</v>
      </c>
      <c r="C323" s="20"/>
      <c r="D323" s="26"/>
      <c r="E323" s="26"/>
      <c r="F323" s="361">
        <f>F322/B323*100%</f>
        <v>0.36558571428571429</v>
      </c>
      <c r="G323" s="21">
        <v>2700</v>
      </c>
      <c r="H323" s="22"/>
      <c r="I323" s="26"/>
      <c r="J323" s="27"/>
      <c r="K323" s="298">
        <f>K322/G323*100%</f>
        <v>0.36433333333333329</v>
      </c>
    </row>
    <row r="324" spans="1:11" ht="15" thickBot="1" x14ac:dyDescent="0.35">
      <c r="A324" s="14" t="s">
        <v>15</v>
      </c>
      <c r="B324" s="24"/>
      <c r="C324" s="25"/>
      <c r="D324" s="25"/>
      <c r="E324" s="25"/>
      <c r="F324" s="25"/>
      <c r="G324" s="25"/>
      <c r="H324" s="25"/>
      <c r="I324" s="25"/>
      <c r="J324" s="25"/>
      <c r="K324" s="25"/>
    </row>
    <row r="325" spans="1:11" ht="15" thickBot="1" x14ac:dyDescent="0.35">
      <c r="A325" s="137" t="s">
        <v>149</v>
      </c>
      <c r="B325" s="83" t="s">
        <v>150</v>
      </c>
      <c r="C325" s="90">
        <v>5.6</v>
      </c>
      <c r="D325" s="91">
        <v>4.7</v>
      </c>
      <c r="E325" s="92">
        <v>35.200000000000003</v>
      </c>
      <c r="F325" s="139">
        <v>206</v>
      </c>
      <c r="G325" s="138" t="s">
        <v>150</v>
      </c>
      <c r="H325" s="90">
        <v>5.6</v>
      </c>
      <c r="I325" s="91">
        <v>4.7</v>
      </c>
      <c r="J325" s="92">
        <v>35.200000000000003</v>
      </c>
      <c r="K325" s="93">
        <v>206</v>
      </c>
    </row>
    <row r="326" spans="1:11" x14ac:dyDescent="0.3">
      <c r="A326" s="178" t="s">
        <v>33</v>
      </c>
      <c r="B326" s="206">
        <v>150</v>
      </c>
      <c r="C326" s="157">
        <v>0.6</v>
      </c>
      <c r="D326" s="155">
        <v>0.2</v>
      </c>
      <c r="E326" s="158">
        <v>22.8</v>
      </c>
      <c r="F326" s="99">
        <v>96</v>
      </c>
      <c r="G326" s="99">
        <v>200</v>
      </c>
      <c r="H326" s="157">
        <v>0.6</v>
      </c>
      <c r="I326" s="155">
        <v>0.2</v>
      </c>
      <c r="J326" s="158">
        <v>22.8</v>
      </c>
      <c r="K326" s="99">
        <v>96</v>
      </c>
    </row>
    <row r="327" spans="1:11" ht="17.25" customHeight="1" thickBot="1" x14ac:dyDescent="0.35">
      <c r="A327" s="163" t="s">
        <v>30</v>
      </c>
      <c r="B327" s="171">
        <v>150</v>
      </c>
      <c r="C327" s="157">
        <v>0.6</v>
      </c>
      <c r="D327" s="155">
        <v>0.6</v>
      </c>
      <c r="E327" s="158">
        <v>14.7</v>
      </c>
      <c r="F327" s="171">
        <v>67.5</v>
      </c>
      <c r="G327" s="171">
        <v>150</v>
      </c>
      <c r="H327" s="157">
        <v>0.6</v>
      </c>
      <c r="I327" s="155">
        <v>0.6</v>
      </c>
      <c r="J327" s="158">
        <v>14.7</v>
      </c>
      <c r="K327" s="99">
        <v>67.5</v>
      </c>
    </row>
    <row r="328" spans="1:11" ht="15" thickBot="1" x14ac:dyDescent="0.35">
      <c r="A328" s="16" t="s">
        <v>11</v>
      </c>
      <c r="B328" s="5"/>
      <c r="C328" s="6">
        <f>SUM(C325:C327)</f>
        <v>6.7999999999999989</v>
      </c>
      <c r="D328" s="7">
        <f>SUM(D325:D327)</f>
        <v>5.5</v>
      </c>
      <c r="E328" s="8">
        <f>SUM(E325:E327)</f>
        <v>72.7</v>
      </c>
      <c r="F328" s="11">
        <f>SUM(F325:F327)</f>
        <v>369.5</v>
      </c>
      <c r="G328" s="5"/>
      <c r="H328" s="6">
        <f>SUM(H325:H327)</f>
        <v>6.7999999999999989</v>
      </c>
      <c r="I328" s="7">
        <f>SUM(I325:I327)</f>
        <v>5.5</v>
      </c>
      <c r="J328" s="8">
        <f>SUM(J325:J327)</f>
        <v>72.7</v>
      </c>
      <c r="K328" s="11">
        <f>SUM(K325:K327)</f>
        <v>369.5</v>
      </c>
    </row>
    <row r="329" spans="1:11" ht="15" thickBot="1" x14ac:dyDescent="0.35">
      <c r="A329" s="371" t="s">
        <v>160</v>
      </c>
      <c r="B329" s="5"/>
      <c r="C329" s="6">
        <f>C328*4</f>
        <v>27.199999999999996</v>
      </c>
      <c r="D329" s="7">
        <f>9*D328</f>
        <v>49.5</v>
      </c>
      <c r="E329" s="8">
        <f>4*E328</f>
        <v>290.8</v>
      </c>
      <c r="F329" s="11">
        <f>SUM(C329:E329)</f>
        <v>367.5</v>
      </c>
      <c r="G329" s="5"/>
      <c r="H329" s="6">
        <f>H328*4</f>
        <v>27.199999999999996</v>
      </c>
      <c r="I329" s="7">
        <f>9*I328</f>
        <v>49.5</v>
      </c>
      <c r="J329" s="8">
        <f>4*J328</f>
        <v>290.8</v>
      </c>
      <c r="K329" s="11">
        <f>SUM(H329:J329)</f>
        <v>367.5</v>
      </c>
    </row>
    <row r="330" spans="1:11" ht="15" thickBot="1" x14ac:dyDescent="0.35">
      <c r="A330" s="375" t="s">
        <v>153</v>
      </c>
      <c r="B330" s="11">
        <v>2100</v>
      </c>
      <c r="C330" s="372"/>
      <c r="D330" s="373"/>
      <c r="E330" s="374"/>
      <c r="F330" s="323">
        <f>F329/B330*100%</f>
        <v>0.17499999999999999</v>
      </c>
      <c r="G330" s="11">
        <v>2700</v>
      </c>
      <c r="H330" s="372"/>
      <c r="I330" s="373"/>
      <c r="J330" s="374"/>
      <c r="K330" s="323">
        <f>K329/G330*100%</f>
        <v>0.1361111111111111</v>
      </c>
    </row>
    <row r="331" spans="1:11" ht="15" thickBot="1" x14ac:dyDescent="0.35">
      <c r="A331" s="14" t="s">
        <v>13</v>
      </c>
      <c r="B331" s="1"/>
      <c r="C331" s="11">
        <f>SUM(C311,C321,C328)</f>
        <v>58.269999999999989</v>
      </c>
      <c r="D331" s="11">
        <f>SUM(D311,D321,D328)</f>
        <v>54.510000000000005</v>
      </c>
      <c r="E331" s="11">
        <f>SUM(E311,E321,E328)</f>
        <v>225.94</v>
      </c>
      <c r="F331" s="11">
        <f>SUM(F311,F321,F328)</f>
        <v>1628.63</v>
      </c>
      <c r="G331" s="11"/>
      <c r="H331" s="11">
        <f>SUM(H311,H321,H328)</f>
        <v>75.8</v>
      </c>
      <c r="I331" s="11">
        <f>SUM(I311,I321,I328)</f>
        <v>80.289999999999992</v>
      </c>
      <c r="J331" s="11">
        <f>SUM(J311,J321,J328)</f>
        <v>241.78999999999996</v>
      </c>
      <c r="K331" s="11">
        <f>SUM(K311,K321,K328)</f>
        <v>1989.08</v>
      </c>
    </row>
    <row r="332" spans="1:11" ht="15" thickBot="1" x14ac:dyDescent="0.35">
      <c r="A332" s="14"/>
      <c r="B332" s="1"/>
      <c r="C332" s="309">
        <f>4*C331</f>
        <v>233.07999999999996</v>
      </c>
      <c r="D332" s="309">
        <f>9*D331</f>
        <v>490.59000000000003</v>
      </c>
      <c r="E332" s="309">
        <f>4*E331</f>
        <v>903.76</v>
      </c>
      <c r="F332" s="309">
        <f>SUM(C332:E332)</f>
        <v>1627.4299999999998</v>
      </c>
      <c r="G332" s="309"/>
      <c r="H332" s="309">
        <f>4*H331</f>
        <v>303.2</v>
      </c>
      <c r="I332" s="309">
        <f>9*I331</f>
        <v>722.6099999999999</v>
      </c>
      <c r="J332" s="309">
        <f>4*J331</f>
        <v>967.15999999999985</v>
      </c>
      <c r="K332" s="309">
        <f>SUM(H332:J332)</f>
        <v>1992.9699999999998</v>
      </c>
    </row>
    <row r="333" spans="1:11" ht="15" thickBot="1" x14ac:dyDescent="0.35">
      <c r="A333" s="46"/>
      <c r="B333" s="40"/>
      <c r="C333" s="323">
        <f>C332/F332*100%</f>
        <v>0.14321967765126609</v>
      </c>
      <c r="D333" s="323">
        <f>D332/F332*100%</f>
        <v>0.30145075364224577</v>
      </c>
      <c r="E333" s="323">
        <f>E332/F332*100%</f>
        <v>0.5553295687064882</v>
      </c>
      <c r="F333" s="309"/>
      <c r="G333" s="309"/>
      <c r="H333" s="323">
        <f>H332/K332*100%</f>
        <v>0.15213475365911178</v>
      </c>
      <c r="I333" s="323">
        <f>I332/K332*100%</f>
        <v>0.36257946682589298</v>
      </c>
      <c r="J333" s="323">
        <f>J332/K332*100%</f>
        <v>0.48528577951499519</v>
      </c>
      <c r="K333" s="309"/>
    </row>
    <row r="335" spans="1:11" x14ac:dyDescent="0.3">
      <c r="A335" s="395" t="s">
        <v>49</v>
      </c>
      <c r="B335" s="395"/>
      <c r="C335" s="395"/>
      <c r="D335" s="395"/>
      <c r="E335" s="395"/>
      <c r="F335" s="395"/>
      <c r="G335" s="395"/>
      <c r="H335" s="395"/>
      <c r="I335" s="395"/>
      <c r="J335" s="395"/>
      <c r="K335" s="395"/>
    </row>
    <row r="336" spans="1:11" x14ac:dyDescent="0.3">
      <c r="A336" s="395" t="s">
        <v>70</v>
      </c>
      <c r="B336" s="395"/>
      <c r="C336" s="395"/>
      <c r="D336" s="395"/>
      <c r="E336" s="395"/>
      <c r="F336" s="395"/>
      <c r="G336" s="395"/>
      <c r="H336" s="395"/>
      <c r="I336" s="395"/>
      <c r="J336" s="395"/>
      <c r="K336" s="395"/>
    </row>
    <row r="337" spans="1:11" x14ac:dyDescent="0.3">
      <c r="A337" s="395" t="s">
        <v>129</v>
      </c>
      <c r="B337" s="395"/>
      <c r="C337" s="395"/>
      <c r="D337" s="395"/>
      <c r="E337" s="395"/>
      <c r="F337" s="395"/>
      <c r="G337" s="395"/>
      <c r="H337" s="395"/>
      <c r="I337" s="395"/>
      <c r="J337" s="395"/>
      <c r="K337" s="395"/>
    </row>
    <row r="338" spans="1:11" x14ac:dyDescent="0.3">
      <c r="A338" s="395" t="s">
        <v>27</v>
      </c>
      <c r="B338" s="395"/>
      <c r="C338" s="395"/>
      <c r="D338" s="395"/>
      <c r="E338" s="395"/>
      <c r="F338" s="395"/>
      <c r="G338" s="395"/>
      <c r="H338" s="395"/>
      <c r="I338" s="395"/>
      <c r="J338" s="395"/>
      <c r="K338" s="395"/>
    </row>
    <row r="339" spans="1:11" ht="30" customHeight="1" x14ac:dyDescent="0.3">
      <c r="A339" s="390" t="s">
        <v>28</v>
      </c>
      <c r="B339" s="390"/>
      <c r="C339" s="390"/>
      <c r="D339" s="390"/>
      <c r="E339" s="390"/>
      <c r="F339" s="390"/>
      <c r="G339" s="390"/>
      <c r="H339" s="390"/>
      <c r="I339" s="390"/>
      <c r="J339" s="390"/>
      <c r="K339" s="390"/>
    </row>
    <row r="341" spans="1:11" ht="18.600000000000001" customHeight="1" x14ac:dyDescent="0.35">
      <c r="A341" s="376" t="s">
        <v>57</v>
      </c>
      <c r="B341" s="376"/>
      <c r="C341" s="376"/>
      <c r="D341" s="376"/>
      <c r="E341" s="376"/>
      <c r="F341" s="376"/>
      <c r="G341" s="376"/>
      <c r="H341" s="376"/>
      <c r="I341" s="376"/>
      <c r="J341" s="376"/>
      <c r="K341" s="376"/>
    </row>
    <row r="342" spans="1:11" ht="14.4" customHeight="1" x14ac:dyDescent="0.35">
      <c r="A342" s="377" t="s">
        <v>56</v>
      </c>
      <c r="B342" s="377"/>
      <c r="C342" s="377"/>
      <c r="D342" s="377"/>
      <c r="E342" s="377"/>
      <c r="F342" s="377"/>
      <c r="G342" s="377"/>
      <c r="H342" s="377"/>
      <c r="I342" s="377"/>
      <c r="J342" s="377"/>
      <c r="K342" s="377"/>
    </row>
    <row r="344" spans="1:11" x14ac:dyDescent="0.3">
      <c r="A344" s="55"/>
      <c r="B344" s="56"/>
      <c r="C344" s="57"/>
      <c r="D344" s="57"/>
      <c r="E344" s="57"/>
      <c r="F344" s="57"/>
      <c r="G344" s="56"/>
      <c r="H344" s="57"/>
      <c r="I344" s="57"/>
      <c r="J344" s="57"/>
      <c r="K344" s="57"/>
    </row>
  </sheetData>
  <mergeCells count="23">
    <mergeCell ref="A339:K339"/>
    <mergeCell ref="A12:K12"/>
    <mergeCell ref="A172:K172"/>
    <mergeCell ref="A335:K335"/>
    <mergeCell ref="A338:K338"/>
    <mergeCell ref="A336:K336"/>
    <mergeCell ref="A337:K337"/>
    <mergeCell ref="A341:K341"/>
    <mergeCell ref="A342:K342"/>
    <mergeCell ref="B6:E6"/>
    <mergeCell ref="H6:K6"/>
    <mergeCell ref="H1:K1"/>
    <mergeCell ref="H2:K2"/>
    <mergeCell ref="H4:K4"/>
    <mergeCell ref="C5:E5"/>
    <mergeCell ref="H5:K5"/>
    <mergeCell ref="B1:C1"/>
    <mergeCell ref="B7:E7"/>
    <mergeCell ref="H7:K7"/>
    <mergeCell ref="A8:K8"/>
    <mergeCell ref="A9:A10"/>
    <mergeCell ref="B9:F9"/>
    <mergeCell ref="G9:K9"/>
  </mergeCells>
  <pageMargins left="0.19685039370078741" right="0.19685039370078741" top="0" bottom="0.19685039370078741" header="0.19685039370078741" footer="0.19685039370078741"/>
  <pageSetup paperSize="9" scale="66" orientation="portrait" horizontalDpi="180" verticalDpi="180" r:id="rId1"/>
  <rowBreaks count="4" manualBreakCount="4">
    <brk id="74" max="13" man="1"/>
    <brk id="140" max="13" man="1"/>
    <brk id="206" max="13" man="1"/>
    <brk id="27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 МЕНЮ ПО ВОЗРОСТАМ с блюдам</vt:lpstr>
      <vt:lpstr>'2023 МЕНЮ ПО ВОЗРОСТАМ с блюдам'!Область_печати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2024-11-14T06:33:39Z</dcterms:modified>
</cp:coreProperties>
</file>